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bel Ruiz\Desktop\Escritorio\ESTADISTICAS\ESTADÍSTICA BÁSICA DE INICIO Y FIN DE SEMESTRE\FIN\1 EB FIN AGOSTO 2019-ENERO 2020\"/>
    </mc:Choice>
  </mc:AlternateContent>
  <bookViews>
    <workbookView xWindow="480" yWindow="2910" windowWidth="15600" windowHeight="7170" tabRatio="361" activeTab="2"/>
  </bookViews>
  <sheets>
    <sheet name="EB 01-A2" sheetId="1" r:id="rId1"/>
    <sheet name="EB 01-A2 BECADOS" sheetId="5" r:id="rId2"/>
    <sheet name="EB 05" sheetId="3" r:id="rId3"/>
  </sheets>
  <definedNames>
    <definedName name="_xlnm._FilterDatabase" localSheetId="0" hidden="1">'EB 01-A2'!$A$12:$Q$12</definedName>
    <definedName name="_xlnm._FilterDatabase" localSheetId="2" hidden="1">'EB 05'!$A$10:$BR$136</definedName>
    <definedName name="_xlnm.Print_Area" localSheetId="0">'EB 01-A2'!$A$1:$X$12</definedName>
    <definedName name="_xlnm.Print_Area" localSheetId="1">'EB 01-A2 BECADOS'!$A$1:$AB$140</definedName>
    <definedName name="_xlnm.Print_Area" localSheetId="2">'EB 05'!$A$1:$BR$145</definedName>
    <definedName name="Z_B27D7558_304F_4BAC_BA06_5DD2D43B43BC_.wvu.FilterData" localSheetId="0" hidden="1">'EB 01-A2'!$A$12:$Q$12</definedName>
  </definedNames>
  <calcPr calcId="152511"/>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Q22" i="3" l="1"/>
  <c r="BA22" i="3"/>
  <c r="AZ22" i="3"/>
  <c r="AY22" i="3"/>
  <c r="AX22" i="3"/>
  <c r="AW22" i="3"/>
  <c r="AS22" i="3"/>
  <c r="AR22" i="3"/>
  <c r="AQ22" i="3"/>
  <c r="AP22" i="3"/>
  <c r="AO22" i="3"/>
  <c r="AK22" i="3"/>
  <c r="AJ22" i="3"/>
  <c r="AI22" i="3"/>
  <c r="AH22" i="3"/>
  <c r="AG22" i="3"/>
  <c r="AC22" i="3"/>
  <c r="AB22" i="3"/>
  <c r="AA22" i="3"/>
  <c r="Z22" i="3"/>
  <c r="Y22" i="3"/>
  <c r="U22" i="3"/>
  <c r="T22" i="3"/>
  <c r="S22" i="3"/>
  <c r="R22" i="3"/>
  <c r="AV22" i="3"/>
  <c r="AN22" i="3"/>
  <c r="AF22" i="3"/>
  <c r="X22" i="3"/>
  <c r="P22" i="3"/>
  <c r="I22" i="3"/>
  <c r="J22" i="3"/>
  <c r="K22" i="3"/>
  <c r="L22" i="3"/>
  <c r="M22" i="3"/>
  <c r="H22" i="3"/>
  <c r="AI63" i="3" l="1"/>
  <c r="AZ58" i="3"/>
  <c r="AO51" i="3"/>
  <c r="Z34" i="3"/>
  <c r="AI40" i="3"/>
  <c r="AY28" i="3"/>
  <c r="H129" i="1"/>
  <c r="G129" i="1"/>
  <c r="J128" i="1" l="1"/>
  <c r="N130" i="3"/>
  <c r="G130" i="3" s="1"/>
  <c r="H85" i="3"/>
  <c r="Z85" i="3"/>
  <c r="AX85" i="3"/>
  <c r="S85" i="3"/>
  <c r="I77" i="3"/>
  <c r="N77" i="3" s="1"/>
  <c r="G77" i="3" s="1"/>
  <c r="T77" i="3"/>
  <c r="Q81" i="3"/>
  <c r="V81" i="3" s="1"/>
  <c r="O81" i="3" s="1"/>
  <c r="AH77" i="3"/>
  <c r="AP81" i="3"/>
  <c r="AX77" i="3"/>
  <c r="AQ73" i="3"/>
  <c r="AH73" i="3"/>
  <c r="Z73" i="3"/>
  <c r="T73" i="3"/>
  <c r="K73" i="3"/>
  <c r="H73" i="3"/>
  <c r="AY67" i="3"/>
  <c r="AN67" i="3"/>
  <c r="AG67" i="3"/>
  <c r="AC67" i="3"/>
  <c r="S67" i="3"/>
  <c r="J67" i="3"/>
  <c r="AY63" i="3"/>
  <c r="AJ63" i="3"/>
  <c r="Q63" i="3"/>
  <c r="AR58" i="3"/>
  <c r="AA58" i="3"/>
  <c r="I58" i="3"/>
  <c r="BA51" i="3"/>
  <c r="AR51" i="3"/>
  <c r="Y51" i="3"/>
  <c r="K51" i="3"/>
  <c r="AZ45" i="3"/>
  <c r="AJ45" i="3"/>
  <c r="AA45" i="3"/>
  <c r="I45" i="3"/>
  <c r="AY40" i="3"/>
  <c r="AH40" i="3"/>
  <c r="R40" i="3"/>
  <c r="K40" i="3"/>
  <c r="K34" i="3"/>
  <c r="AJ34" i="3"/>
  <c r="AY34" i="3"/>
  <c r="AJ28" i="3"/>
  <c r="K28" i="3"/>
  <c r="H131" i="3"/>
  <c r="AX40" i="3"/>
  <c r="J45" i="3"/>
  <c r="AJ51" i="3"/>
  <c r="AA63" i="3"/>
  <c r="T58" i="3"/>
  <c r="AQ63" i="3"/>
  <c r="AX73" i="3"/>
  <c r="AJ77" i="3"/>
  <c r="T81" i="3"/>
  <c r="I85" i="3"/>
  <c r="BA85" i="3"/>
  <c r="AZ85" i="3"/>
  <c r="AY85" i="3"/>
  <c r="AW85" i="3"/>
  <c r="AV85" i="3"/>
  <c r="AS85" i="3"/>
  <c r="AR85" i="3"/>
  <c r="AQ85" i="3"/>
  <c r="AP85" i="3"/>
  <c r="AO85" i="3"/>
  <c r="AN85" i="3"/>
  <c r="AK85" i="3"/>
  <c r="BQ85" i="3" s="1"/>
  <c r="AJ85" i="3"/>
  <c r="AI85" i="3"/>
  <c r="AH85" i="3"/>
  <c r="AG85" i="3"/>
  <c r="AF85" i="3"/>
  <c r="AC85" i="3"/>
  <c r="AB85" i="3"/>
  <c r="AA85" i="3"/>
  <c r="Y85" i="3"/>
  <c r="BE85" i="3" s="1"/>
  <c r="X85" i="3"/>
  <c r="U85" i="3"/>
  <c r="T85" i="3"/>
  <c r="R85" i="3"/>
  <c r="BN85" i="3" s="1"/>
  <c r="Q85" i="3"/>
  <c r="BM85" i="3" s="1"/>
  <c r="P85" i="3"/>
  <c r="BL85" i="3" s="1"/>
  <c r="M85" i="3"/>
  <c r="L85" i="3"/>
  <c r="BH85" i="3" s="1"/>
  <c r="K85" i="3"/>
  <c r="BG85" i="3" s="1"/>
  <c r="J85" i="3"/>
  <c r="BA81" i="3"/>
  <c r="AZ81" i="3"/>
  <c r="AY81" i="3"/>
  <c r="AX81" i="3"/>
  <c r="AW81" i="3"/>
  <c r="BB81" i="3" s="1"/>
  <c r="AU81" i="3" s="1"/>
  <c r="AV81" i="3"/>
  <c r="AS81" i="3"/>
  <c r="AR81" i="3"/>
  <c r="AQ81" i="3"/>
  <c r="AO81" i="3"/>
  <c r="AN81" i="3"/>
  <c r="AK81" i="3"/>
  <c r="AJ81" i="3"/>
  <c r="AI81" i="3"/>
  <c r="AH81" i="3"/>
  <c r="AG81" i="3"/>
  <c r="AF81" i="3"/>
  <c r="AC81" i="3"/>
  <c r="AB81" i="3"/>
  <c r="AA81" i="3"/>
  <c r="Z81" i="3"/>
  <c r="Y81" i="3"/>
  <c r="X81" i="3"/>
  <c r="U81" i="3"/>
  <c r="S81" i="3"/>
  <c r="R81" i="3"/>
  <c r="P81" i="3"/>
  <c r="M81" i="3"/>
  <c r="L81" i="3"/>
  <c r="K81" i="3"/>
  <c r="J81" i="3"/>
  <c r="I81" i="3"/>
  <c r="N81" i="3" s="1"/>
  <c r="G81" i="3" s="1"/>
  <c r="H81" i="3"/>
  <c r="BA77" i="3"/>
  <c r="AZ77" i="3"/>
  <c r="AY77" i="3"/>
  <c r="AW77" i="3"/>
  <c r="AV77" i="3"/>
  <c r="AS77" i="3"/>
  <c r="AR77" i="3"/>
  <c r="AQ77" i="3"/>
  <c r="AP77" i="3"/>
  <c r="AO77" i="3"/>
  <c r="AN77" i="3"/>
  <c r="AK77" i="3"/>
  <c r="AI77" i="3"/>
  <c r="AG77" i="3"/>
  <c r="AF77" i="3"/>
  <c r="AC77" i="3"/>
  <c r="AB77" i="3"/>
  <c r="AA77" i="3"/>
  <c r="Z77" i="3"/>
  <c r="Y77" i="3"/>
  <c r="X77" i="3"/>
  <c r="U77" i="3"/>
  <c r="S77" i="3"/>
  <c r="R77" i="3"/>
  <c r="Q77" i="3"/>
  <c r="P77" i="3"/>
  <c r="M77" i="3"/>
  <c r="L77" i="3"/>
  <c r="K77" i="3"/>
  <c r="J77" i="3"/>
  <c r="H77" i="3"/>
  <c r="BA67" i="3"/>
  <c r="AZ67" i="3"/>
  <c r="AX67" i="3"/>
  <c r="AW67" i="3"/>
  <c r="AV67" i="3"/>
  <c r="AS67" i="3"/>
  <c r="AR67" i="3"/>
  <c r="AQ67" i="3"/>
  <c r="AP67" i="3"/>
  <c r="AT67" i="3" s="1"/>
  <c r="AM67" i="3" s="1"/>
  <c r="AO67" i="3"/>
  <c r="AK67" i="3"/>
  <c r="AJ67" i="3"/>
  <c r="AI67" i="3"/>
  <c r="AH67" i="3"/>
  <c r="AF67" i="3"/>
  <c r="AB67" i="3"/>
  <c r="AA67" i="3"/>
  <c r="Z67" i="3"/>
  <c r="Y67" i="3"/>
  <c r="X67" i="3"/>
  <c r="U67" i="3"/>
  <c r="T67" i="3"/>
  <c r="R67" i="3"/>
  <c r="Q67" i="3"/>
  <c r="P67" i="3"/>
  <c r="I67" i="3"/>
  <c r="K67" i="3"/>
  <c r="L67" i="3"/>
  <c r="M67" i="3"/>
  <c r="H67" i="3"/>
  <c r="AX58" i="3"/>
  <c r="BA58" i="3"/>
  <c r="AY58" i="3"/>
  <c r="AW58" i="3"/>
  <c r="AV58" i="3"/>
  <c r="AS58" i="3"/>
  <c r="AQ58" i="3"/>
  <c r="AP58" i="3"/>
  <c r="AT58" i="3" s="1"/>
  <c r="AO58" i="3"/>
  <c r="AN58" i="3"/>
  <c r="AK58" i="3"/>
  <c r="AJ58" i="3"/>
  <c r="AI58" i="3"/>
  <c r="AH58" i="3"/>
  <c r="AL58" i="3" s="1"/>
  <c r="AG58" i="3"/>
  <c r="AF58" i="3"/>
  <c r="AC58" i="3"/>
  <c r="AB58" i="3"/>
  <c r="Z58" i="3"/>
  <c r="Y58" i="3"/>
  <c r="X58" i="3"/>
  <c r="U58" i="3"/>
  <c r="S58" i="3"/>
  <c r="R58" i="3"/>
  <c r="V58" i="3" s="1"/>
  <c r="Q58" i="3"/>
  <c r="P58" i="3"/>
  <c r="J58" i="3"/>
  <c r="K58" i="3"/>
  <c r="L58" i="3"/>
  <c r="M58" i="3"/>
  <c r="H58" i="3"/>
  <c r="AD58" i="3"/>
  <c r="W58" i="3" s="1"/>
  <c r="J73" i="3"/>
  <c r="BA63" i="3"/>
  <c r="AZ63" i="3"/>
  <c r="AX63" i="3"/>
  <c r="AW63" i="3"/>
  <c r="AV63" i="3"/>
  <c r="AS63" i="3"/>
  <c r="AR63" i="3"/>
  <c r="AP63" i="3"/>
  <c r="AO63" i="3"/>
  <c r="AN63" i="3"/>
  <c r="AK63" i="3"/>
  <c r="AH63" i="3"/>
  <c r="AG63" i="3"/>
  <c r="AF63" i="3"/>
  <c r="AC63" i="3"/>
  <c r="AB63" i="3"/>
  <c r="Z63" i="3"/>
  <c r="Y63" i="3"/>
  <c r="X63" i="3"/>
  <c r="U63" i="3"/>
  <c r="T63" i="3"/>
  <c r="S63" i="3"/>
  <c r="R63" i="3"/>
  <c r="P63" i="3"/>
  <c r="M63" i="3"/>
  <c r="L63" i="3"/>
  <c r="K63" i="3"/>
  <c r="J63" i="3"/>
  <c r="I63" i="3"/>
  <c r="H63" i="3"/>
  <c r="AV45" i="3"/>
  <c r="BA45" i="3"/>
  <c r="AY45" i="3"/>
  <c r="AX45" i="3"/>
  <c r="AW45" i="3"/>
  <c r="AS45" i="3"/>
  <c r="AR45" i="3"/>
  <c r="AQ45" i="3"/>
  <c r="AP45" i="3"/>
  <c r="AO45" i="3"/>
  <c r="AN45" i="3"/>
  <c r="AK45" i="3"/>
  <c r="AI45" i="3"/>
  <c r="AH45" i="3"/>
  <c r="AG45" i="3"/>
  <c r="AF45" i="3"/>
  <c r="AC45" i="3"/>
  <c r="AB45" i="3"/>
  <c r="Z45" i="3"/>
  <c r="Y45" i="3"/>
  <c r="X45" i="3"/>
  <c r="U45" i="3"/>
  <c r="T45" i="3"/>
  <c r="S45" i="3"/>
  <c r="R45" i="3"/>
  <c r="Q45" i="3"/>
  <c r="P45" i="3"/>
  <c r="K45" i="3"/>
  <c r="L45" i="3"/>
  <c r="M45" i="3"/>
  <c r="H45" i="3"/>
  <c r="N45" i="3"/>
  <c r="BA73" i="3"/>
  <c r="AZ73" i="3"/>
  <c r="AY73" i="3"/>
  <c r="AW73" i="3"/>
  <c r="AV73" i="3"/>
  <c r="AS73" i="3"/>
  <c r="AR73" i="3"/>
  <c r="AP73" i="3"/>
  <c r="AO73" i="3"/>
  <c r="AN73" i="3"/>
  <c r="AK73" i="3"/>
  <c r="AJ73" i="3"/>
  <c r="AI73" i="3"/>
  <c r="AG73" i="3"/>
  <c r="AF73" i="3"/>
  <c r="AC73" i="3"/>
  <c r="AB73" i="3"/>
  <c r="AA73" i="3"/>
  <c r="Y73" i="3"/>
  <c r="X73" i="3"/>
  <c r="U73" i="3"/>
  <c r="S73" i="3"/>
  <c r="R73" i="3"/>
  <c r="Q73" i="3"/>
  <c r="P73" i="3"/>
  <c r="M73" i="3"/>
  <c r="L73" i="3"/>
  <c r="I73" i="3"/>
  <c r="AZ51" i="3"/>
  <c r="AY51" i="3"/>
  <c r="AX51" i="3"/>
  <c r="AW51" i="3"/>
  <c r="AV51" i="3"/>
  <c r="AS51" i="3"/>
  <c r="AQ51" i="3"/>
  <c r="AP51" i="3"/>
  <c r="AN51" i="3"/>
  <c r="AK51" i="3"/>
  <c r="AI51" i="3"/>
  <c r="AH51" i="3"/>
  <c r="AG51" i="3"/>
  <c r="AF51" i="3"/>
  <c r="AC51" i="3"/>
  <c r="AB51" i="3"/>
  <c r="AA51" i="3"/>
  <c r="Z51" i="3"/>
  <c r="X51" i="3"/>
  <c r="U51" i="3"/>
  <c r="T51" i="3"/>
  <c r="S51" i="3"/>
  <c r="R51" i="3"/>
  <c r="V51" i="3" s="1"/>
  <c r="Q51" i="3"/>
  <c r="P51" i="3"/>
  <c r="O51" i="3" s="1"/>
  <c r="M51" i="3"/>
  <c r="L51" i="3"/>
  <c r="J51" i="3"/>
  <c r="I51" i="3"/>
  <c r="H51" i="3"/>
  <c r="BA40" i="3"/>
  <c r="AZ40" i="3"/>
  <c r="AW40" i="3"/>
  <c r="AV40" i="3"/>
  <c r="AS40" i="3"/>
  <c r="AR40" i="3"/>
  <c r="AQ40" i="3"/>
  <c r="AP40" i="3"/>
  <c r="AO40" i="3"/>
  <c r="AN40" i="3"/>
  <c r="AK40" i="3"/>
  <c r="AJ40" i="3"/>
  <c r="AG40" i="3"/>
  <c r="AF40" i="3"/>
  <c r="AC40" i="3"/>
  <c r="AB40" i="3"/>
  <c r="AA40" i="3"/>
  <c r="Z40" i="3"/>
  <c r="Y40" i="3"/>
  <c r="X40" i="3"/>
  <c r="U40" i="3"/>
  <c r="T40" i="3"/>
  <c r="S40" i="3"/>
  <c r="Q40" i="3"/>
  <c r="P40" i="3"/>
  <c r="M40" i="3"/>
  <c r="L40" i="3"/>
  <c r="J40" i="3"/>
  <c r="I40" i="3"/>
  <c r="H40" i="3"/>
  <c r="BA34" i="3"/>
  <c r="AZ34" i="3"/>
  <c r="AX34" i="3"/>
  <c r="AW34" i="3"/>
  <c r="AV34" i="3"/>
  <c r="AS34" i="3"/>
  <c r="AR34" i="3"/>
  <c r="AQ34" i="3"/>
  <c r="AP34" i="3"/>
  <c r="AO34" i="3"/>
  <c r="AN34" i="3"/>
  <c r="AK34" i="3"/>
  <c r="AI34" i="3"/>
  <c r="AH34" i="3"/>
  <c r="AG34" i="3"/>
  <c r="AF34" i="3"/>
  <c r="AC34" i="3"/>
  <c r="AB34" i="3"/>
  <c r="AA34" i="3"/>
  <c r="Y34" i="3"/>
  <c r="AD34" i="3" s="1"/>
  <c r="X34" i="3"/>
  <c r="U34" i="3"/>
  <c r="T34" i="3"/>
  <c r="S34" i="3"/>
  <c r="R34" i="3"/>
  <c r="Q34" i="3"/>
  <c r="P34" i="3"/>
  <c r="M34" i="3"/>
  <c r="L34" i="3"/>
  <c r="J34" i="3"/>
  <c r="I34" i="3"/>
  <c r="H34" i="3"/>
  <c r="BA28" i="3"/>
  <c r="AZ28" i="3"/>
  <c r="AX28" i="3"/>
  <c r="AW28" i="3"/>
  <c r="AV28" i="3"/>
  <c r="AS28" i="3"/>
  <c r="AR28" i="3"/>
  <c r="AQ28" i="3"/>
  <c r="AP28" i="3"/>
  <c r="AO28" i="3"/>
  <c r="AN28" i="3"/>
  <c r="AK28" i="3"/>
  <c r="AI28" i="3"/>
  <c r="AH28" i="3"/>
  <c r="AG28" i="3"/>
  <c r="AF28" i="3"/>
  <c r="AC28" i="3"/>
  <c r="AB28" i="3"/>
  <c r="AA28" i="3"/>
  <c r="Z28" i="3"/>
  <c r="Y28" i="3"/>
  <c r="X28" i="3"/>
  <c r="U28" i="3"/>
  <c r="T28" i="3"/>
  <c r="S28" i="3"/>
  <c r="R28" i="3"/>
  <c r="Q28" i="3"/>
  <c r="P28" i="3"/>
  <c r="I28" i="3"/>
  <c r="J28" i="3"/>
  <c r="L28" i="3"/>
  <c r="M28" i="3"/>
  <c r="H28" i="3"/>
  <c r="I131" i="3"/>
  <c r="J131" i="3"/>
  <c r="K131" i="3"/>
  <c r="L131" i="3"/>
  <c r="M131" i="3"/>
  <c r="P131" i="3"/>
  <c r="Q131" i="3"/>
  <c r="R131" i="3"/>
  <c r="S131" i="3"/>
  <c r="T131" i="3"/>
  <c r="U131" i="3"/>
  <c r="X131" i="3"/>
  <c r="Y131" i="3"/>
  <c r="Z131" i="3"/>
  <c r="AA131" i="3"/>
  <c r="AB131" i="3"/>
  <c r="AC131" i="3"/>
  <c r="AF131" i="3"/>
  <c r="AG131" i="3"/>
  <c r="AH131" i="3"/>
  <c r="AI131" i="3"/>
  <c r="AJ131" i="3"/>
  <c r="AK131" i="3"/>
  <c r="AN131" i="3"/>
  <c r="AO131" i="3"/>
  <c r="AP131" i="3"/>
  <c r="AQ131" i="3"/>
  <c r="AR131" i="3"/>
  <c r="AS131" i="3"/>
  <c r="AV131" i="3"/>
  <c r="AW131" i="3"/>
  <c r="AX131" i="3"/>
  <c r="AY131" i="3"/>
  <c r="AZ131" i="3"/>
  <c r="BA131" i="3"/>
  <c r="N118" i="3"/>
  <c r="G118" i="3" s="1"/>
  <c r="V118" i="3"/>
  <c r="O118" i="3" s="1"/>
  <c r="AD118" i="3"/>
  <c r="W118" i="3" s="1"/>
  <c r="AL118" i="3"/>
  <c r="AE118" i="3" s="1"/>
  <c r="AT118" i="3"/>
  <c r="AM118" i="3" s="1"/>
  <c r="BB118" i="3"/>
  <c r="AU118" i="3" s="1"/>
  <c r="BD118" i="3"/>
  <c r="BE118" i="3"/>
  <c r="BF118" i="3"/>
  <c r="BG118" i="3"/>
  <c r="BH118" i="3"/>
  <c r="BI118" i="3"/>
  <c r="BJ118" i="3"/>
  <c r="BL118" i="3"/>
  <c r="BM118" i="3"/>
  <c r="BN118" i="3"/>
  <c r="BO118" i="3"/>
  <c r="BP118" i="3"/>
  <c r="BQ118" i="3"/>
  <c r="BR118" i="3"/>
  <c r="N119" i="3"/>
  <c r="G119" i="3" s="1"/>
  <c r="V119" i="3"/>
  <c r="O119" i="3" s="1"/>
  <c r="AD119" i="3"/>
  <c r="W119" i="3" s="1"/>
  <c r="AL119" i="3"/>
  <c r="AE119" i="3" s="1"/>
  <c r="AT119" i="3"/>
  <c r="AM119" i="3" s="1"/>
  <c r="BB119" i="3"/>
  <c r="AU119" i="3" s="1"/>
  <c r="BD119" i="3"/>
  <c r="BE119" i="3"/>
  <c r="BF119" i="3"/>
  <c r="BG119" i="3"/>
  <c r="BH119" i="3"/>
  <c r="BI119" i="3"/>
  <c r="BJ119" i="3"/>
  <c r="BL119" i="3"/>
  <c r="BM119" i="3"/>
  <c r="BN119" i="3"/>
  <c r="BO119" i="3"/>
  <c r="BP119" i="3"/>
  <c r="BQ119" i="3"/>
  <c r="BR119" i="3"/>
  <c r="N120" i="3"/>
  <c r="G120" i="3" s="1"/>
  <c r="V120" i="3"/>
  <c r="O120" i="3" s="1"/>
  <c r="AD120" i="3"/>
  <c r="W120" i="3" s="1"/>
  <c r="AL120" i="3"/>
  <c r="AE120" i="3" s="1"/>
  <c r="AT120" i="3"/>
  <c r="AM120" i="3" s="1"/>
  <c r="BB120" i="3"/>
  <c r="AU120" i="3" s="1"/>
  <c r="BD120" i="3"/>
  <c r="BE120" i="3"/>
  <c r="BF120" i="3"/>
  <c r="BG120" i="3"/>
  <c r="BH120" i="3"/>
  <c r="BI120" i="3"/>
  <c r="BJ120" i="3"/>
  <c r="BL120" i="3"/>
  <c r="BM120" i="3"/>
  <c r="BN120" i="3"/>
  <c r="BO120" i="3"/>
  <c r="BP120" i="3"/>
  <c r="BQ120" i="3"/>
  <c r="BR120" i="3"/>
  <c r="N121" i="3"/>
  <c r="G121" i="3" s="1"/>
  <c r="V121" i="3"/>
  <c r="O121" i="3" s="1"/>
  <c r="AD121" i="3"/>
  <c r="W121" i="3" s="1"/>
  <c r="AL121" i="3"/>
  <c r="AE121" i="3" s="1"/>
  <c r="AT121" i="3"/>
  <c r="AM121" i="3" s="1"/>
  <c r="BB121" i="3"/>
  <c r="AU121" i="3" s="1"/>
  <c r="BD121" i="3"/>
  <c r="BE121" i="3"/>
  <c r="BF121" i="3"/>
  <c r="BG121" i="3"/>
  <c r="BH121" i="3"/>
  <c r="BI121" i="3"/>
  <c r="BJ121" i="3"/>
  <c r="BL121" i="3"/>
  <c r="BM121" i="3"/>
  <c r="BN121" i="3"/>
  <c r="BO121" i="3"/>
  <c r="BP121" i="3"/>
  <c r="BQ121" i="3"/>
  <c r="BR121" i="3"/>
  <c r="N122" i="3"/>
  <c r="G122" i="3" s="1"/>
  <c r="V122" i="3"/>
  <c r="O122" i="3" s="1"/>
  <c r="AD122" i="3"/>
  <c r="W122" i="3" s="1"/>
  <c r="AL122" i="3"/>
  <c r="AE122" i="3" s="1"/>
  <c r="AT122" i="3"/>
  <c r="AM122" i="3" s="1"/>
  <c r="BB122" i="3"/>
  <c r="AU122" i="3" s="1"/>
  <c r="BD122" i="3"/>
  <c r="BE122" i="3"/>
  <c r="BF122" i="3"/>
  <c r="BG122" i="3"/>
  <c r="BH122" i="3"/>
  <c r="BI122" i="3"/>
  <c r="BJ122" i="3"/>
  <c r="BL122" i="3"/>
  <c r="BM122" i="3"/>
  <c r="BN122" i="3"/>
  <c r="BO122" i="3"/>
  <c r="BP122" i="3"/>
  <c r="BQ122" i="3"/>
  <c r="BR122" i="3"/>
  <c r="N123" i="3"/>
  <c r="G123" i="3" s="1"/>
  <c r="V123" i="3"/>
  <c r="O123" i="3" s="1"/>
  <c r="AD123" i="3"/>
  <c r="W123" i="3" s="1"/>
  <c r="AL123" i="3"/>
  <c r="AE123" i="3" s="1"/>
  <c r="AT123" i="3"/>
  <c r="AM123" i="3" s="1"/>
  <c r="BB123" i="3"/>
  <c r="AU123" i="3" s="1"/>
  <c r="BD123" i="3"/>
  <c r="BE123" i="3"/>
  <c r="BF123" i="3"/>
  <c r="BG123" i="3"/>
  <c r="BH123" i="3"/>
  <c r="BI123" i="3"/>
  <c r="BJ123" i="3"/>
  <c r="BL123" i="3"/>
  <c r="BM123" i="3"/>
  <c r="BN123" i="3"/>
  <c r="BO123" i="3"/>
  <c r="BP123" i="3"/>
  <c r="BQ123" i="3"/>
  <c r="BR123" i="3"/>
  <c r="N124" i="3"/>
  <c r="G124" i="3" s="1"/>
  <c r="V124" i="3"/>
  <c r="O124" i="3" s="1"/>
  <c r="AD124" i="3"/>
  <c r="W124" i="3" s="1"/>
  <c r="AL124" i="3"/>
  <c r="AE124" i="3" s="1"/>
  <c r="AT124" i="3"/>
  <c r="AM124" i="3" s="1"/>
  <c r="BB124" i="3"/>
  <c r="AU124" i="3" s="1"/>
  <c r="BD124" i="3"/>
  <c r="BE124" i="3"/>
  <c r="BF124" i="3"/>
  <c r="BG124" i="3"/>
  <c r="BH124" i="3"/>
  <c r="BI124" i="3"/>
  <c r="BJ124" i="3"/>
  <c r="BL124" i="3"/>
  <c r="BM124" i="3"/>
  <c r="BN124" i="3"/>
  <c r="BO124" i="3"/>
  <c r="BP124" i="3"/>
  <c r="BQ124" i="3"/>
  <c r="BR124" i="3"/>
  <c r="N125" i="3"/>
  <c r="G125" i="3" s="1"/>
  <c r="V125" i="3"/>
  <c r="O125" i="3" s="1"/>
  <c r="AD125" i="3"/>
  <c r="W125" i="3" s="1"/>
  <c r="AL125" i="3"/>
  <c r="AE125" i="3" s="1"/>
  <c r="AT125" i="3"/>
  <c r="AM125" i="3" s="1"/>
  <c r="BB125" i="3"/>
  <c r="AU125" i="3" s="1"/>
  <c r="BD125" i="3"/>
  <c r="BE125" i="3"/>
  <c r="BF125" i="3"/>
  <c r="BG125" i="3"/>
  <c r="BH125" i="3"/>
  <c r="BI125" i="3"/>
  <c r="BJ125" i="3"/>
  <c r="BL125" i="3"/>
  <c r="BM125" i="3"/>
  <c r="BN125" i="3"/>
  <c r="BO125" i="3"/>
  <c r="BP125" i="3"/>
  <c r="BQ125" i="3"/>
  <c r="BR125" i="3"/>
  <c r="BI85" i="3"/>
  <c r="BO85" i="3"/>
  <c r="N87" i="3"/>
  <c r="G87" i="3" s="1"/>
  <c r="V87" i="3"/>
  <c r="AD87" i="3"/>
  <c r="W87" i="3" s="1"/>
  <c r="AL87" i="3"/>
  <c r="AT87" i="3"/>
  <c r="AM87" i="3" s="1"/>
  <c r="BB87" i="3"/>
  <c r="BD87" i="3"/>
  <c r="BE87" i="3"/>
  <c r="BF87" i="3"/>
  <c r="BG87" i="3"/>
  <c r="BH87" i="3"/>
  <c r="BI87" i="3"/>
  <c r="BJ87" i="3"/>
  <c r="BL87" i="3"/>
  <c r="BM87" i="3"/>
  <c r="BN87" i="3"/>
  <c r="BO87" i="3"/>
  <c r="BP87" i="3"/>
  <c r="BQ87" i="3"/>
  <c r="BR87" i="3"/>
  <c r="N88" i="3"/>
  <c r="G88" i="3" s="1"/>
  <c r="V88" i="3"/>
  <c r="O88" i="3" s="1"/>
  <c r="AD88" i="3"/>
  <c r="W88" i="3" s="1"/>
  <c r="AL88" i="3"/>
  <c r="AE88" i="3" s="1"/>
  <c r="AT88" i="3"/>
  <c r="AM88" i="3" s="1"/>
  <c r="BB88" i="3"/>
  <c r="AU88" i="3" s="1"/>
  <c r="BD88" i="3"/>
  <c r="BE88" i="3"/>
  <c r="BF88" i="3"/>
  <c r="BG88" i="3"/>
  <c r="BH88" i="3"/>
  <c r="BI88" i="3"/>
  <c r="BJ88" i="3"/>
  <c r="BL88" i="3"/>
  <c r="BM88" i="3"/>
  <c r="BN88" i="3"/>
  <c r="BO88" i="3"/>
  <c r="BP88" i="3"/>
  <c r="BQ88" i="3"/>
  <c r="BR88" i="3"/>
  <c r="N89" i="3"/>
  <c r="G89" i="3" s="1"/>
  <c r="V89" i="3"/>
  <c r="O89" i="3" s="1"/>
  <c r="AD89" i="3"/>
  <c r="W89" i="3" s="1"/>
  <c r="AL89" i="3"/>
  <c r="AE89" i="3" s="1"/>
  <c r="AT89" i="3"/>
  <c r="AM89" i="3" s="1"/>
  <c r="BB89" i="3"/>
  <c r="AU89" i="3" s="1"/>
  <c r="BD89" i="3"/>
  <c r="BE89" i="3"/>
  <c r="BF89" i="3"/>
  <c r="BG89" i="3"/>
  <c r="BH89" i="3"/>
  <c r="BI89" i="3"/>
  <c r="BJ89" i="3"/>
  <c r="BL89" i="3"/>
  <c r="BM89" i="3"/>
  <c r="BN89" i="3"/>
  <c r="BO89" i="3"/>
  <c r="BP89" i="3"/>
  <c r="BQ89" i="3"/>
  <c r="BR89" i="3"/>
  <c r="N90" i="3"/>
  <c r="G90" i="3" s="1"/>
  <c r="V90" i="3"/>
  <c r="O90" i="3" s="1"/>
  <c r="AD90" i="3"/>
  <c r="W90" i="3" s="1"/>
  <c r="AL90" i="3"/>
  <c r="AE90" i="3" s="1"/>
  <c r="AT90" i="3"/>
  <c r="AM90" i="3" s="1"/>
  <c r="BB90" i="3"/>
  <c r="AU90" i="3" s="1"/>
  <c r="BD90" i="3"/>
  <c r="BE90" i="3"/>
  <c r="BF90" i="3"/>
  <c r="BG90" i="3"/>
  <c r="BH90" i="3"/>
  <c r="BI90" i="3"/>
  <c r="BJ90" i="3"/>
  <c r="BL90" i="3"/>
  <c r="BM90" i="3"/>
  <c r="BN90" i="3"/>
  <c r="BO90" i="3"/>
  <c r="BP90" i="3"/>
  <c r="BQ90" i="3"/>
  <c r="BR90" i="3"/>
  <c r="N91" i="3"/>
  <c r="G91" i="3" s="1"/>
  <c r="V91" i="3"/>
  <c r="O91" i="3" s="1"/>
  <c r="AD91" i="3"/>
  <c r="W91" i="3" s="1"/>
  <c r="AL91" i="3"/>
  <c r="AE91" i="3" s="1"/>
  <c r="AT91" i="3"/>
  <c r="AM91" i="3" s="1"/>
  <c r="BB91" i="3"/>
  <c r="AU91" i="3" s="1"/>
  <c r="BD91" i="3"/>
  <c r="BE91" i="3"/>
  <c r="BF91" i="3"/>
  <c r="BG91" i="3"/>
  <c r="BH91" i="3"/>
  <c r="BI91" i="3"/>
  <c r="BJ91" i="3"/>
  <c r="BL91" i="3"/>
  <c r="BM91" i="3"/>
  <c r="BN91" i="3"/>
  <c r="BO91" i="3"/>
  <c r="BP91" i="3"/>
  <c r="BQ91" i="3"/>
  <c r="BR91" i="3"/>
  <c r="N92" i="3"/>
  <c r="G92" i="3" s="1"/>
  <c r="V92" i="3"/>
  <c r="O92" i="3" s="1"/>
  <c r="AD92" i="3"/>
  <c r="W92" i="3" s="1"/>
  <c r="AL92" i="3"/>
  <c r="AE92" i="3" s="1"/>
  <c r="AT92" i="3"/>
  <c r="AM92" i="3" s="1"/>
  <c r="BB92" i="3"/>
  <c r="AU92" i="3" s="1"/>
  <c r="BD92" i="3"/>
  <c r="BE92" i="3"/>
  <c r="BF92" i="3"/>
  <c r="BG92" i="3"/>
  <c r="BH92" i="3"/>
  <c r="BI92" i="3"/>
  <c r="BJ92" i="3"/>
  <c r="BL92" i="3"/>
  <c r="BM92" i="3"/>
  <c r="BN92" i="3"/>
  <c r="BO92" i="3"/>
  <c r="BP92" i="3"/>
  <c r="BQ92" i="3"/>
  <c r="BR92" i="3"/>
  <c r="N93" i="3"/>
  <c r="G93" i="3" s="1"/>
  <c r="V93" i="3"/>
  <c r="O93" i="3" s="1"/>
  <c r="AD93" i="3"/>
  <c r="W93" i="3" s="1"/>
  <c r="AL93" i="3"/>
  <c r="AE93" i="3" s="1"/>
  <c r="AT93" i="3"/>
  <c r="AM93" i="3" s="1"/>
  <c r="BB93" i="3"/>
  <c r="AU93" i="3" s="1"/>
  <c r="BD93" i="3"/>
  <c r="BE93" i="3"/>
  <c r="BF93" i="3"/>
  <c r="BG93" i="3"/>
  <c r="BH93" i="3"/>
  <c r="BI93" i="3"/>
  <c r="BJ93" i="3"/>
  <c r="BL93" i="3"/>
  <c r="BM93" i="3"/>
  <c r="BN93" i="3"/>
  <c r="BO93" i="3"/>
  <c r="BP93" i="3"/>
  <c r="BQ93" i="3"/>
  <c r="BR93" i="3"/>
  <c r="N94" i="3"/>
  <c r="G94" i="3" s="1"/>
  <c r="V94" i="3"/>
  <c r="O94" i="3" s="1"/>
  <c r="AD94" i="3"/>
  <c r="W94" i="3" s="1"/>
  <c r="AL94" i="3"/>
  <c r="AE94" i="3" s="1"/>
  <c r="AT94" i="3"/>
  <c r="AM94" i="3" s="1"/>
  <c r="BC94" i="3" s="1"/>
  <c r="BB94" i="3"/>
  <c r="AU94" i="3" s="1"/>
  <c r="BK94" i="3" s="1"/>
  <c r="BD94" i="3"/>
  <c r="BE94" i="3"/>
  <c r="BF94" i="3"/>
  <c r="BG94" i="3"/>
  <c r="BH94" i="3"/>
  <c r="BI94" i="3"/>
  <c r="BL94" i="3"/>
  <c r="BM94" i="3"/>
  <c r="BN94" i="3"/>
  <c r="BO94" i="3"/>
  <c r="BP94" i="3"/>
  <c r="BQ94" i="3"/>
  <c r="N95" i="3"/>
  <c r="G95" i="3" s="1"/>
  <c r="V95" i="3"/>
  <c r="O95" i="3" s="1"/>
  <c r="AD95" i="3"/>
  <c r="W95" i="3" s="1"/>
  <c r="AL95" i="3"/>
  <c r="AE95" i="3" s="1"/>
  <c r="AT95" i="3"/>
  <c r="AM95" i="3" s="1"/>
  <c r="BB95" i="3"/>
  <c r="AU95" i="3" s="1"/>
  <c r="BD95" i="3"/>
  <c r="BE95" i="3"/>
  <c r="BF95" i="3"/>
  <c r="BG95" i="3"/>
  <c r="BH95" i="3"/>
  <c r="BI95" i="3"/>
  <c r="BL95" i="3"/>
  <c r="BM95" i="3"/>
  <c r="BN95" i="3"/>
  <c r="BO95" i="3"/>
  <c r="BP95" i="3"/>
  <c r="BQ95" i="3"/>
  <c r="N96" i="3"/>
  <c r="G96" i="3" s="1"/>
  <c r="V96" i="3"/>
  <c r="O96" i="3" s="1"/>
  <c r="AD96" i="3"/>
  <c r="W96" i="3" s="1"/>
  <c r="AL96" i="3"/>
  <c r="AE96" i="3" s="1"/>
  <c r="AT96" i="3"/>
  <c r="AM96" i="3" s="1"/>
  <c r="BB96" i="3"/>
  <c r="AU96" i="3" s="1"/>
  <c r="BD96" i="3"/>
  <c r="BE96" i="3"/>
  <c r="BF96" i="3"/>
  <c r="BG96" i="3"/>
  <c r="BH96" i="3"/>
  <c r="BI96" i="3"/>
  <c r="BJ96" i="3"/>
  <c r="BL96" i="3"/>
  <c r="BM96" i="3"/>
  <c r="BN96" i="3"/>
  <c r="BO96" i="3"/>
  <c r="BP96" i="3"/>
  <c r="BQ96" i="3"/>
  <c r="N97" i="3"/>
  <c r="G97" i="3" s="1"/>
  <c r="V97" i="3"/>
  <c r="O97" i="3" s="1"/>
  <c r="AD97" i="3"/>
  <c r="W97" i="3" s="1"/>
  <c r="AL97" i="3"/>
  <c r="AE97" i="3" s="1"/>
  <c r="AT97" i="3"/>
  <c r="AM97" i="3" s="1"/>
  <c r="BB97" i="3"/>
  <c r="AU97" i="3" s="1"/>
  <c r="BD97" i="3"/>
  <c r="BE97" i="3"/>
  <c r="BF97" i="3"/>
  <c r="BG97" i="3"/>
  <c r="BH97" i="3"/>
  <c r="BI97" i="3"/>
  <c r="BJ97" i="3"/>
  <c r="BL97" i="3"/>
  <c r="BM97" i="3"/>
  <c r="BN97" i="3"/>
  <c r="BO97" i="3"/>
  <c r="BP97" i="3"/>
  <c r="BQ97" i="3"/>
  <c r="N98" i="3"/>
  <c r="G98" i="3" s="1"/>
  <c r="V98" i="3"/>
  <c r="O98" i="3" s="1"/>
  <c r="AD98" i="3"/>
  <c r="W98" i="3" s="1"/>
  <c r="AL98" i="3"/>
  <c r="AE98" i="3" s="1"/>
  <c r="AT98" i="3"/>
  <c r="AM98" i="3" s="1"/>
  <c r="BB98" i="3"/>
  <c r="AU98" i="3" s="1"/>
  <c r="BD98" i="3"/>
  <c r="BE98" i="3"/>
  <c r="BF98" i="3"/>
  <c r="BG98" i="3"/>
  <c r="BH98" i="3"/>
  <c r="BI98" i="3"/>
  <c r="BL98" i="3"/>
  <c r="BM98" i="3"/>
  <c r="BN98" i="3"/>
  <c r="BO98" i="3"/>
  <c r="BP98" i="3"/>
  <c r="BQ98" i="3"/>
  <c r="N99" i="3"/>
  <c r="G99" i="3" s="1"/>
  <c r="V99" i="3"/>
  <c r="O99" i="3" s="1"/>
  <c r="AD99" i="3"/>
  <c r="W99" i="3" s="1"/>
  <c r="AL99" i="3"/>
  <c r="AE99" i="3" s="1"/>
  <c r="AT99" i="3"/>
  <c r="AM99" i="3" s="1"/>
  <c r="BB99" i="3"/>
  <c r="AU99" i="3" s="1"/>
  <c r="BD99" i="3"/>
  <c r="BE99" i="3"/>
  <c r="BF99" i="3"/>
  <c r="BG99" i="3"/>
  <c r="BH99" i="3"/>
  <c r="BI99" i="3"/>
  <c r="BL99" i="3"/>
  <c r="BM99" i="3"/>
  <c r="BN99" i="3"/>
  <c r="BO99" i="3"/>
  <c r="BP99" i="3"/>
  <c r="BQ99" i="3"/>
  <c r="N100" i="3"/>
  <c r="G100" i="3" s="1"/>
  <c r="V100" i="3"/>
  <c r="O100" i="3" s="1"/>
  <c r="AD100" i="3"/>
  <c r="W100" i="3" s="1"/>
  <c r="AL100" i="3"/>
  <c r="AE100" i="3" s="1"/>
  <c r="AT100" i="3"/>
  <c r="AM100" i="3" s="1"/>
  <c r="BB100" i="3"/>
  <c r="AU100" i="3" s="1"/>
  <c r="BD100" i="3"/>
  <c r="BE100" i="3"/>
  <c r="BF100" i="3"/>
  <c r="BG100" i="3"/>
  <c r="BH100" i="3"/>
  <c r="BI100" i="3"/>
  <c r="BL100" i="3"/>
  <c r="BM100" i="3"/>
  <c r="BN100" i="3"/>
  <c r="BO100" i="3"/>
  <c r="BP100" i="3"/>
  <c r="BQ100" i="3"/>
  <c r="N101" i="3"/>
  <c r="G101" i="3" s="1"/>
  <c r="V101" i="3"/>
  <c r="O101" i="3" s="1"/>
  <c r="AD101" i="3"/>
  <c r="W101" i="3" s="1"/>
  <c r="AL101" i="3"/>
  <c r="AE101" i="3" s="1"/>
  <c r="AT101" i="3"/>
  <c r="AM101" i="3" s="1"/>
  <c r="BB101" i="3"/>
  <c r="AU101" i="3" s="1"/>
  <c r="BD101" i="3"/>
  <c r="BE101" i="3"/>
  <c r="BF101" i="3"/>
  <c r="BG101" i="3"/>
  <c r="BH101" i="3"/>
  <c r="BI101" i="3"/>
  <c r="BL101" i="3"/>
  <c r="BM101" i="3"/>
  <c r="BN101" i="3"/>
  <c r="BO101" i="3"/>
  <c r="BP101" i="3"/>
  <c r="BQ101" i="3"/>
  <c r="N102" i="3"/>
  <c r="G102" i="3" s="1"/>
  <c r="V102" i="3"/>
  <c r="AD102" i="3"/>
  <c r="W102" i="3" s="1"/>
  <c r="AL102" i="3"/>
  <c r="AE102" i="3" s="1"/>
  <c r="AT102" i="3"/>
  <c r="AM102" i="3" s="1"/>
  <c r="BB102" i="3"/>
  <c r="AU102" i="3" s="1"/>
  <c r="BD102" i="3"/>
  <c r="BE102" i="3"/>
  <c r="BF102" i="3"/>
  <c r="BG102" i="3"/>
  <c r="BH102" i="3"/>
  <c r="BI102" i="3"/>
  <c r="BL102" i="3"/>
  <c r="BM102" i="3"/>
  <c r="BN102" i="3"/>
  <c r="BO102" i="3"/>
  <c r="BP102" i="3"/>
  <c r="BQ102" i="3"/>
  <c r="N103" i="3"/>
  <c r="G103" i="3" s="1"/>
  <c r="V103" i="3"/>
  <c r="O103" i="3" s="1"/>
  <c r="AD103" i="3"/>
  <c r="W103" i="3" s="1"/>
  <c r="AL103" i="3"/>
  <c r="AE103" i="3" s="1"/>
  <c r="AT103" i="3"/>
  <c r="AM103" i="3" s="1"/>
  <c r="BB103" i="3"/>
  <c r="AU103" i="3" s="1"/>
  <c r="BD103" i="3"/>
  <c r="BE103" i="3"/>
  <c r="BF103" i="3"/>
  <c r="BG103" i="3"/>
  <c r="BH103" i="3"/>
  <c r="BI103" i="3"/>
  <c r="BL103" i="3"/>
  <c r="BM103" i="3"/>
  <c r="BN103" i="3"/>
  <c r="BO103" i="3"/>
  <c r="BP103" i="3"/>
  <c r="BQ103" i="3"/>
  <c r="N104" i="3"/>
  <c r="G104" i="3" s="1"/>
  <c r="V104" i="3"/>
  <c r="O104" i="3" s="1"/>
  <c r="AD104" i="3"/>
  <c r="W104" i="3" s="1"/>
  <c r="AL104" i="3"/>
  <c r="AE104" i="3" s="1"/>
  <c r="AT104" i="3"/>
  <c r="AM104" i="3" s="1"/>
  <c r="BB104" i="3"/>
  <c r="AU104" i="3" s="1"/>
  <c r="BD104" i="3"/>
  <c r="BE104" i="3"/>
  <c r="BF104" i="3"/>
  <c r="BG104" i="3"/>
  <c r="BH104" i="3"/>
  <c r="BI104" i="3"/>
  <c r="BL104" i="3"/>
  <c r="BM104" i="3"/>
  <c r="BN104" i="3"/>
  <c r="BO104" i="3"/>
  <c r="BP104" i="3"/>
  <c r="BQ104" i="3"/>
  <c r="N105" i="3"/>
  <c r="G105" i="3" s="1"/>
  <c r="V105" i="3"/>
  <c r="O105" i="3" s="1"/>
  <c r="AD105" i="3"/>
  <c r="W105" i="3" s="1"/>
  <c r="AL105" i="3"/>
  <c r="AE105" i="3" s="1"/>
  <c r="AT105" i="3"/>
  <c r="AM105" i="3" s="1"/>
  <c r="BB105" i="3"/>
  <c r="AU105" i="3" s="1"/>
  <c r="BD105" i="3"/>
  <c r="BE105" i="3"/>
  <c r="BF105" i="3"/>
  <c r="BG105" i="3"/>
  <c r="BH105" i="3"/>
  <c r="BI105" i="3"/>
  <c r="BL105" i="3"/>
  <c r="BM105" i="3"/>
  <c r="BN105" i="3"/>
  <c r="BO105" i="3"/>
  <c r="BP105" i="3"/>
  <c r="BQ105" i="3"/>
  <c r="N106" i="3"/>
  <c r="G106" i="3" s="1"/>
  <c r="V106" i="3"/>
  <c r="O106" i="3" s="1"/>
  <c r="AD106" i="3"/>
  <c r="W106" i="3" s="1"/>
  <c r="AL106" i="3"/>
  <c r="AE106" i="3" s="1"/>
  <c r="AT106" i="3"/>
  <c r="AM106" i="3" s="1"/>
  <c r="BB106" i="3"/>
  <c r="AU106" i="3" s="1"/>
  <c r="BD106" i="3"/>
  <c r="BE106" i="3"/>
  <c r="BF106" i="3"/>
  <c r="BG106" i="3"/>
  <c r="BH106" i="3"/>
  <c r="BI106" i="3"/>
  <c r="BJ106" i="3"/>
  <c r="BL106" i="3"/>
  <c r="BM106" i="3"/>
  <c r="BN106" i="3"/>
  <c r="BO106" i="3"/>
  <c r="BP106" i="3"/>
  <c r="BQ106" i="3"/>
  <c r="N107" i="3"/>
  <c r="G107" i="3" s="1"/>
  <c r="V107" i="3"/>
  <c r="O107" i="3" s="1"/>
  <c r="AD107" i="3"/>
  <c r="W107" i="3" s="1"/>
  <c r="AL107" i="3"/>
  <c r="AE107" i="3" s="1"/>
  <c r="AT107" i="3"/>
  <c r="AM107" i="3" s="1"/>
  <c r="BB107" i="3"/>
  <c r="AU107" i="3" s="1"/>
  <c r="BD107" i="3"/>
  <c r="BE107" i="3"/>
  <c r="BF107" i="3"/>
  <c r="BG107" i="3"/>
  <c r="BH107" i="3"/>
  <c r="BI107" i="3"/>
  <c r="BL107" i="3"/>
  <c r="BM107" i="3"/>
  <c r="BN107" i="3"/>
  <c r="BO107" i="3"/>
  <c r="BP107" i="3"/>
  <c r="BQ107" i="3"/>
  <c r="G130" i="5"/>
  <c r="K131" i="5"/>
  <c r="J130" i="5"/>
  <c r="K130" i="5"/>
  <c r="M130" i="5"/>
  <c r="N130" i="5"/>
  <c r="P130" i="5"/>
  <c r="Q130" i="5"/>
  <c r="S130" i="5"/>
  <c r="T130" i="5"/>
  <c r="V130" i="5"/>
  <c r="W130" i="5"/>
  <c r="H130" i="5"/>
  <c r="H131" i="5" s="1"/>
  <c r="K85" i="5"/>
  <c r="H85" i="5"/>
  <c r="V80" i="5"/>
  <c r="Q84" i="5"/>
  <c r="P72" i="5"/>
  <c r="G66" i="5"/>
  <c r="G72" i="5"/>
  <c r="G76" i="5"/>
  <c r="G80" i="5"/>
  <c r="G84" i="5"/>
  <c r="X84" i="5"/>
  <c r="W84" i="5"/>
  <c r="V84" i="5"/>
  <c r="U84" i="5"/>
  <c r="T84" i="5"/>
  <c r="S84" i="5"/>
  <c r="P84" i="5"/>
  <c r="N84" i="5"/>
  <c r="M84" i="5"/>
  <c r="K84" i="5"/>
  <c r="J84" i="5"/>
  <c r="H84" i="5"/>
  <c r="X80" i="5"/>
  <c r="W80" i="5"/>
  <c r="U80" i="5"/>
  <c r="T80" i="5"/>
  <c r="S80" i="5"/>
  <c r="Q80" i="5"/>
  <c r="P80" i="5"/>
  <c r="N80" i="5"/>
  <c r="M80" i="5"/>
  <c r="K80" i="5"/>
  <c r="J80" i="5"/>
  <c r="H80" i="5"/>
  <c r="X76" i="5"/>
  <c r="W76" i="5"/>
  <c r="V76" i="5"/>
  <c r="U76" i="5"/>
  <c r="T76" i="5"/>
  <c r="S76" i="5"/>
  <c r="Q76" i="5"/>
  <c r="P76" i="5"/>
  <c r="N76" i="5"/>
  <c r="M76" i="5"/>
  <c r="K76" i="5"/>
  <c r="J76" i="5"/>
  <c r="I76" i="5"/>
  <c r="H76" i="5"/>
  <c r="I72" i="5"/>
  <c r="W72" i="5"/>
  <c r="V72" i="5"/>
  <c r="T72" i="5"/>
  <c r="S72" i="5"/>
  <c r="Q72" i="5"/>
  <c r="N72" i="5"/>
  <c r="M72" i="5"/>
  <c r="K72" i="5"/>
  <c r="J72" i="5"/>
  <c r="H72" i="5"/>
  <c r="J66" i="5"/>
  <c r="K66" i="5"/>
  <c r="M66" i="5"/>
  <c r="N66" i="5"/>
  <c r="P66" i="5"/>
  <c r="Q66" i="5"/>
  <c r="S66" i="5"/>
  <c r="T66" i="5"/>
  <c r="V66" i="5"/>
  <c r="W66" i="5"/>
  <c r="H66" i="5"/>
  <c r="W62" i="5"/>
  <c r="V62" i="5"/>
  <c r="T62" i="5"/>
  <c r="S62" i="5"/>
  <c r="Q62" i="5"/>
  <c r="P62" i="5"/>
  <c r="N62" i="5"/>
  <c r="M62" i="5"/>
  <c r="K62" i="5"/>
  <c r="J62" i="5"/>
  <c r="H62" i="5"/>
  <c r="G62" i="5"/>
  <c r="J57" i="5"/>
  <c r="K57" i="5"/>
  <c r="M57" i="5"/>
  <c r="N57" i="5"/>
  <c r="P57" i="5"/>
  <c r="Q57" i="5"/>
  <c r="S57" i="5"/>
  <c r="T57" i="5"/>
  <c r="V57" i="5"/>
  <c r="W57" i="5"/>
  <c r="H57" i="5"/>
  <c r="G57" i="5"/>
  <c r="G50" i="5"/>
  <c r="J44" i="5"/>
  <c r="K44" i="5"/>
  <c r="M44" i="5"/>
  <c r="N44" i="5"/>
  <c r="P44" i="5"/>
  <c r="Q44" i="5"/>
  <c r="S44" i="5"/>
  <c r="T44" i="5"/>
  <c r="V44" i="5"/>
  <c r="W44" i="5"/>
  <c r="H44" i="5"/>
  <c r="G44" i="5"/>
  <c r="W50" i="5"/>
  <c r="V50" i="5"/>
  <c r="T50" i="5"/>
  <c r="S50" i="5"/>
  <c r="Q50" i="5"/>
  <c r="P50" i="5"/>
  <c r="N50" i="5"/>
  <c r="M50" i="5"/>
  <c r="K50" i="5"/>
  <c r="J50" i="5"/>
  <c r="H50" i="5"/>
  <c r="W39" i="5"/>
  <c r="V39" i="5"/>
  <c r="T39" i="5"/>
  <c r="S39" i="5"/>
  <c r="Q39" i="5"/>
  <c r="P39" i="5"/>
  <c r="N39" i="5"/>
  <c r="M39" i="5"/>
  <c r="K39" i="5"/>
  <c r="J39" i="5"/>
  <c r="H39" i="5"/>
  <c r="G39" i="5"/>
  <c r="W33" i="5"/>
  <c r="V33" i="5"/>
  <c r="T33" i="5"/>
  <c r="S33" i="5"/>
  <c r="Q33" i="5"/>
  <c r="P33" i="5"/>
  <c r="N33" i="5"/>
  <c r="M33" i="5"/>
  <c r="K33" i="5"/>
  <c r="J33" i="5"/>
  <c r="H33" i="5"/>
  <c r="G33" i="5"/>
  <c r="G27" i="5"/>
  <c r="J27" i="5"/>
  <c r="K27" i="5"/>
  <c r="M27" i="5"/>
  <c r="N27" i="5"/>
  <c r="P27" i="5"/>
  <c r="Q27" i="5"/>
  <c r="S27" i="5"/>
  <c r="T27" i="5"/>
  <c r="T85" i="5" s="1"/>
  <c r="T131" i="5" s="1"/>
  <c r="V27" i="5"/>
  <c r="W27" i="5"/>
  <c r="W85" i="5" s="1"/>
  <c r="W131" i="5" s="1"/>
  <c r="H27" i="5"/>
  <c r="H21" i="5"/>
  <c r="J21" i="5"/>
  <c r="K21" i="5"/>
  <c r="M21" i="5"/>
  <c r="N21" i="5"/>
  <c r="N85" i="5" s="1"/>
  <c r="N131" i="5" s="1"/>
  <c r="P21" i="5"/>
  <c r="Q21" i="5"/>
  <c r="S21" i="5"/>
  <c r="T21" i="5"/>
  <c r="V21" i="5"/>
  <c r="W21" i="5"/>
  <c r="G21" i="5"/>
  <c r="I120" i="5"/>
  <c r="L120" i="5"/>
  <c r="O120" i="5"/>
  <c r="R120" i="5"/>
  <c r="U120" i="5"/>
  <c r="X120" i="5"/>
  <c r="Z120" i="5"/>
  <c r="AA120" i="5"/>
  <c r="I121" i="5"/>
  <c r="L121" i="5"/>
  <c r="O121" i="5"/>
  <c r="R121" i="5"/>
  <c r="U121" i="5"/>
  <c r="X121" i="5"/>
  <c r="Z121" i="5"/>
  <c r="AA121" i="5"/>
  <c r="I122" i="5"/>
  <c r="L122" i="5"/>
  <c r="O122" i="5"/>
  <c r="R122" i="5"/>
  <c r="U122" i="5"/>
  <c r="X122" i="5"/>
  <c r="Z122" i="5"/>
  <c r="AA122" i="5"/>
  <c r="I123" i="5"/>
  <c r="L123" i="5"/>
  <c r="O123" i="5"/>
  <c r="R123" i="5"/>
  <c r="U123" i="5"/>
  <c r="X123" i="5"/>
  <c r="Z123" i="5"/>
  <c r="AA123" i="5"/>
  <c r="I124" i="5"/>
  <c r="L124" i="5"/>
  <c r="O124" i="5"/>
  <c r="R124" i="5"/>
  <c r="U124" i="5"/>
  <c r="X124" i="5"/>
  <c r="Z124" i="5"/>
  <c r="AA124" i="5"/>
  <c r="I125" i="5"/>
  <c r="L125" i="5"/>
  <c r="O125" i="5"/>
  <c r="R125" i="5"/>
  <c r="U125" i="5"/>
  <c r="X125" i="5"/>
  <c r="Z125" i="5"/>
  <c r="AA125" i="5"/>
  <c r="I126" i="5"/>
  <c r="L126" i="5"/>
  <c r="O126" i="5"/>
  <c r="R126" i="5"/>
  <c r="U126" i="5"/>
  <c r="X126" i="5"/>
  <c r="Z126" i="5"/>
  <c r="AA126" i="5"/>
  <c r="I127" i="5"/>
  <c r="L127" i="5"/>
  <c r="O127" i="5"/>
  <c r="R127" i="5"/>
  <c r="U127" i="5"/>
  <c r="X127" i="5"/>
  <c r="Z127" i="5"/>
  <c r="AA127" i="5"/>
  <c r="I128" i="5"/>
  <c r="L128" i="5"/>
  <c r="O128" i="5"/>
  <c r="R128" i="5"/>
  <c r="U128" i="5"/>
  <c r="X128" i="5"/>
  <c r="Z128" i="5"/>
  <c r="AA128" i="5"/>
  <c r="I129" i="5"/>
  <c r="L129" i="5"/>
  <c r="O129" i="5"/>
  <c r="R129" i="5"/>
  <c r="U129" i="5"/>
  <c r="X129" i="5"/>
  <c r="Z129" i="5"/>
  <c r="AA129" i="5"/>
  <c r="I100" i="5"/>
  <c r="L100" i="5"/>
  <c r="O100" i="5"/>
  <c r="R100" i="5"/>
  <c r="U100" i="5"/>
  <c r="X100" i="5"/>
  <c r="Z100" i="5"/>
  <c r="AA100" i="5"/>
  <c r="I101" i="5"/>
  <c r="L101" i="5"/>
  <c r="O101" i="5"/>
  <c r="R101" i="5"/>
  <c r="U101" i="5"/>
  <c r="X101" i="5"/>
  <c r="Z101" i="5"/>
  <c r="AA101" i="5"/>
  <c r="I102" i="5"/>
  <c r="L102" i="5"/>
  <c r="O102" i="5"/>
  <c r="R102" i="5"/>
  <c r="U102" i="5"/>
  <c r="X102" i="5"/>
  <c r="Z102" i="5"/>
  <c r="AA102" i="5"/>
  <c r="I103" i="5"/>
  <c r="L103" i="5"/>
  <c r="O103" i="5"/>
  <c r="R103" i="5"/>
  <c r="U103" i="5"/>
  <c r="X103" i="5"/>
  <c r="Z103" i="5"/>
  <c r="AA103" i="5"/>
  <c r="I104" i="5"/>
  <c r="L104" i="5"/>
  <c r="O104" i="5"/>
  <c r="R104" i="5"/>
  <c r="U104" i="5"/>
  <c r="X104" i="5"/>
  <c r="Z104" i="5"/>
  <c r="AA104" i="5"/>
  <c r="I105" i="5"/>
  <c r="L105" i="5"/>
  <c r="O105" i="5"/>
  <c r="R105" i="5"/>
  <c r="U105" i="5"/>
  <c r="X105" i="5"/>
  <c r="Z105" i="5"/>
  <c r="AA105" i="5"/>
  <c r="I106" i="5"/>
  <c r="L106" i="5"/>
  <c r="O106" i="5"/>
  <c r="R106" i="5"/>
  <c r="U106" i="5"/>
  <c r="X106" i="5"/>
  <c r="Z106" i="5"/>
  <c r="AA106" i="5"/>
  <c r="I107" i="5"/>
  <c r="L107" i="5"/>
  <c r="O107" i="5"/>
  <c r="R107" i="5"/>
  <c r="U107" i="5"/>
  <c r="X107" i="5"/>
  <c r="Z107" i="5"/>
  <c r="AA107" i="5"/>
  <c r="I108" i="5"/>
  <c r="L108" i="5"/>
  <c r="O108" i="5"/>
  <c r="R108" i="5"/>
  <c r="U108" i="5"/>
  <c r="X108" i="5"/>
  <c r="Z108" i="5"/>
  <c r="AA108" i="5"/>
  <c r="I109" i="5"/>
  <c r="L109" i="5"/>
  <c r="O109" i="5"/>
  <c r="R109" i="5"/>
  <c r="U109" i="5"/>
  <c r="X109" i="5"/>
  <c r="Z109" i="5"/>
  <c r="AA109" i="5"/>
  <c r="I110" i="5"/>
  <c r="L110" i="5"/>
  <c r="O110" i="5"/>
  <c r="R110" i="5"/>
  <c r="U110" i="5"/>
  <c r="X110" i="5"/>
  <c r="Z110" i="5"/>
  <c r="AA110" i="5"/>
  <c r="I111" i="5"/>
  <c r="L111" i="5"/>
  <c r="O111" i="5"/>
  <c r="R111" i="5"/>
  <c r="U111" i="5"/>
  <c r="X111" i="5"/>
  <c r="Z111" i="5"/>
  <c r="AA111" i="5"/>
  <c r="I112" i="5"/>
  <c r="L112" i="5"/>
  <c r="O112" i="5"/>
  <c r="R112" i="5"/>
  <c r="U112" i="5"/>
  <c r="X112" i="5"/>
  <c r="Z112" i="5"/>
  <c r="AA112" i="5"/>
  <c r="I113" i="5"/>
  <c r="L113" i="5"/>
  <c r="O113" i="5"/>
  <c r="R113" i="5"/>
  <c r="U113" i="5"/>
  <c r="X113" i="5"/>
  <c r="Z113" i="5"/>
  <c r="AA113" i="5"/>
  <c r="I114" i="5"/>
  <c r="L114" i="5"/>
  <c r="O114" i="5"/>
  <c r="R114" i="5"/>
  <c r="U114" i="5"/>
  <c r="X114" i="5"/>
  <c r="Z114" i="5"/>
  <c r="AA114" i="5"/>
  <c r="I115" i="5"/>
  <c r="L115" i="5"/>
  <c r="O115" i="5"/>
  <c r="R115" i="5"/>
  <c r="U115" i="5"/>
  <c r="X115" i="5"/>
  <c r="Z115" i="5"/>
  <c r="AA115" i="5"/>
  <c r="I116" i="5"/>
  <c r="L116" i="5"/>
  <c r="O116" i="5"/>
  <c r="R116" i="5"/>
  <c r="U116" i="5"/>
  <c r="X116" i="5"/>
  <c r="Z116" i="5"/>
  <c r="AA116" i="5"/>
  <c r="I117" i="5"/>
  <c r="L117" i="5"/>
  <c r="O117" i="5"/>
  <c r="R117" i="5"/>
  <c r="U117" i="5"/>
  <c r="X117" i="5"/>
  <c r="Z117" i="5"/>
  <c r="AA117" i="5"/>
  <c r="I118" i="5"/>
  <c r="L118" i="5"/>
  <c r="O118" i="5"/>
  <c r="R118" i="5"/>
  <c r="U118" i="5"/>
  <c r="X118" i="5"/>
  <c r="Z118" i="5"/>
  <c r="AA118" i="5"/>
  <c r="I119" i="5"/>
  <c r="L119" i="5"/>
  <c r="O119" i="5"/>
  <c r="R119" i="5"/>
  <c r="U119" i="5"/>
  <c r="X119" i="5"/>
  <c r="Z119" i="5"/>
  <c r="AA119" i="5"/>
  <c r="I14" i="5"/>
  <c r="I15" i="5"/>
  <c r="I16" i="5"/>
  <c r="I17" i="5"/>
  <c r="I18" i="5"/>
  <c r="I19" i="5"/>
  <c r="I20" i="5"/>
  <c r="I22" i="5"/>
  <c r="I27" i="5" s="1"/>
  <c r="I23" i="5"/>
  <c r="I24" i="5"/>
  <c r="I25" i="5"/>
  <c r="I26" i="5"/>
  <c r="I28" i="5"/>
  <c r="I33" i="5" s="1"/>
  <c r="I29" i="5"/>
  <c r="I30" i="5"/>
  <c r="I31" i="5"/>
  <c r="I32" i="5"/>
  <c r="I34" i="5"/>
  <c r="I39" i="5" s="1"/>
  <c r="I35" i="5"/>
  <c r="I36" i="5"/>
  <c r="I37" i="5"/>
  <c r="I38" i="5"/>
  <c r="I40" i="5"/>
  <c r="I44" i="5" s="1"/>
  <c r="I41" i="5"/>
  <c r="I42" i="5"/>
  <c r="I43" i="5"/>
  <c r="I45" i="5"/>
  <c r="I50" i="5" s="1"/>
  <c r="I46" i="5"/>
  <c r="I47" i="5"/>
  <c r="I48" i="5"/>
  <c r="I49" i="5"/>
  <c r="I51" i="5"/>
  <c r="I57" i="5" s="1"/>
  <c r="I52" i="5"/>
  <c r="I53" i="5"/>
  <c r="I54" i="5"/>
  <c r="I55" i="5"/>
  <c r="I56" i="5"/>
  <c r="I58" i="5"/>
  <c r="I62" i="5" s="1"/>
  <c r="I59" i="5"/>
  <c r="I60" i="5"/>
  <c r="I61" i="5"/>
  <c r="I63" i="5"/>
  <c r="I66" i="5" s="1"/>
  <c r="I64" i="5"/>
  <c r="I65" i="5"/>
  <c r="I67" i="5"/>
  <c r="I68" i="5"/>
  <c r="I69" i="5"/>
  <c r="I70" i="5"/>
  <c r="I71" i="5"/>
  <c r="I73" i="5"/>
  <c r="I74" i="5"/>
  <c r="I75" i="5"/>
  <c r="I77" i="5"/>
  <c r="I80" i="5" s="1"/>
  <c r="I78" i="5"/>
  <c r="I79" i="5"/>
  <c r="I81" i="5"/>
  <c r="I84" i="5" s="1"/>
  <c r="I82" i="5"/>
  <c r="I83" i="5"/>
  <c r="I86" i="5"/>
  <c r="I87" i="5"/>
  <c r="I88" i="5"/>
  <c r="I89" i="5"/>
  <c r="I90" i="5"/>
  <c r="I91" i="5"/>
  <c r="I92" i="5"/>
  <c r="I93" i="5"/>
  <c r="I94" i="5"/>
  <c r="I95" i="5"/>
  <c r="I96" i="5"/>
  <c r="I97" i="5"/>
  <c r="I98" i="5"/>
  <c r="I99" i="5"/>
  <c r="S129" i="1"/>
  <c r="Q129" i="1"/>
  <c r="P129" i="1"/>
  <c r="O129" i="1"/>
  <c r="M129" i="1"/>
  <c r="L129" i="1"/>
  <c r="K129" i="1"/>
  <c r="I129" i="1"/>
  <c r="V128" i="1"/>
  <c r="U128" i="1"/>
  <c r="T128" i="1"/>
  <c r="R128" i="1"/>
  <c r="N128" i="1"/>
  <c r="W128" i="1"/>
  <c r="V127" i="1"/>
  <c r="U127" i="1"/>
  <c r="T127" i="1"/>
  <c r="R127" i="1"/>
  <c r="N127" i="1"/>
  <c r="J127" i="1"/>
  <c r="V126" i="1"/>
  <c r="U126" i="1"/>
  <c r="T126" i="1"/>
  <c r="R126" i="1"/>
  <c r="N126" i="1"/>
  <c r="J126" i="1"/>
  <c r="V125" i="1"/>
  <c r="U125" i="1"/>
  <c r="T125" i="1"/>
  <c r="R125" i="1"/>
  <c r="N125" i="1"/>
  <c r="J125" i="1"/>
  <c r="W125" i="1" s="1"/>
  <c r="V124" i="1"/>
  <c r="U124" i="1"/>
  <c r="T124" i="1"/>
  <c r="R124" i="1"/>
  <c r="N124" i="1"/>
  <c r="J124" i="1"/>
  <c r="V123" i="1"/>
  <c r="U123" i="1"/>
  <c r="T123" i="1"/>
  <c r="R123" i="1"/>
  <c r="N123" i="1"/>
  <c r="J123" i="1"/>
  <c r="V122" i="1"/>
  <c r="U122" i="1"/>
  <c r="T122" i="1"/>
  <c r="R122" i="1"/>
  <c r="N122" i="1"/>
  <c r="J122" i="1"/>
  <c r="V121" i="1"/>
  <c r="U121" i="1"/>
  <c r="T121" i="1"/>
  <c r="R121" i="1"/>
  <c r="N121" i="1"/>
  <c r="J121" i="1"/>
  <c r="V120" i="1"/>
  <c r="U120" i="1"/>
  <c r="T120" i="1"/>
  <c r="R120" i="1"/>
  <c r="N120" i="1"/>
  <c r="J120" i="1"/>
  <c r="W120" i="1" s="1"/>
  <c r="V119" i="1"/>
  <c r="U119" i="1"/>
  <c r="T119" i="1"/>
  <c r="R119" i="1"/>
  <c r="N119" i="1"/>
  <c r="J119" i="1"/>
  <c r="W119" i="1" s="1"/>
  <c r="V118" i="1"/>
  <c r="U118" i="1"/>
  <c r="T118" i="1"/>
  <c r="R118" i="1"/>
  <c r="N118" i="1"/>
  <c r="J118" i="1"/>
  <c r="V117" i="1"/>
  <c r="U117" i="1"/>
  <c r="T117" i="1"/>
  <c r="R117" i="1"/>
  <c r="N117" i="1"/>
  <c r="J117" i="1"/>
  <c r="W117" i="1" s="1"/>
  <c r="V116" i="1"/>
  <c r="U116" i="1"/>
  <c r="T116" i="1"/>
  <c r="R116" i="1"/>
  <c r="N116" i="1"/>
  <c r="J116" i="1"/>
  <c r="W116" i="1" s="1"/>
  <c r="V115" i="1"/>
  <c r="U115" i="1"/>
  <c r="T115" i="1"/>
  <c r="R115" i="1"/>
  <c r="N115" i="1"/>
  <c r="J115" i="1"/>
  <c r="W115" i="1" s="1"/>
  <c r="V114" i="1"/>
  <c r="U114" i="1"/>
  <c r="T114" i="1"/>
  <c r="R114" i="1"/>
  <c r="N114" i="1"/>
  <c r="J114" i="1"/>
  <c r="V113" i="1"/>
  <c r="U113" i="1"/>
  <c r="T113" i="1"/>
  <c r="R113" i="1"/>
  <c r="N113" i="1"/>
  <c r="J113" i="1"/>
  <c r="V112" i="1"/>
  <c r="U112" i="1"/>
  <c r="T112" i="1"/>
  <c r="R112" i="1"/>
  <c r="N112" i="1"/>
  <c r="J112" i="1"/>
  <c r="V111" i="1"/>
  <c r="U111" i="1"/>
  <c r="T111" i="1"/>
  <c r="R111" i="1"/>
  <c r="N111" i="1"/>
  <c r="J111" i="1"/>
  <c r="V110" i="1"/>
  <c r="U110" i="1"/>
  <c r="T110" i="1"/>
  <c r="R110" i="1"/>
  <c r="N110" i="1"/>
  <c r="J110" i="1"/>
  <c r="V109" i="1"/>
  <c r="U109" i="1"/>
  <c r="T109" i="1"/>
  <c r="R109" i="1"/>
  <c r="N109" i="1"/>
  <c r="J109" i="1"/>
  <c r="V108" i="1"/>
  <c r="U108" i="1"/>
  <c r="T108" i="1"/>
  <c r="R108" i="1"/>
  <c r="N108" i="1"/>
  <c r="J108" i="1"/>
  <c r="V107" i="1"/>
  <c r="U107" i="1"/>
  <c r="T107" i="1"/>
  <c r="R107" i="1"/>
  <c r="N107" i="1"/>
  <c r="J107" i="1"/>
  <c r="W107" i="1" s="1"/>
  <c r="V106" i="1"/>
  <c r="U106" i="1"/>
  <c r="T106" i="1"/>
  <c r="R106" i="1"/>
  <c r="N106" i="1"/>
  <c r="J106" i="1"/>
  <c r="V105" i="1"/>
  <c r="U105" i="1"/>
  <c r="T105" i="1"/>
  <c r="R105" i="1"/>
  <c r="N105" i="1"/>
  <c r="J105" i="1"/>
  <c r="W105" i="1" s="1"/>
  <c r="V104" i="1"/>
  <c r="U104" i="1"/>
  <c r="T104" i="1"/>
  <c r="R104" i="1"/>
  <c r="N104" i="1"/>
  <c r="J104" i="1"/>
  <c r="V103" i="1"/>
  <c r="U103" i="1"/>
  <c r="T103" i="1"/>
  <c r="R103" i="1"/>
  <c r="N103" i="1"/>
  <c r="J103" i="1"/>
  <c r="V102" i="1"/>
  <c r="U102" i="1"/>
  <c r="T102" i="1"/>
  <c r="R102" i="1"/>
  <c r="N102" i="1"/>
  <c r="J102" i="1"/>
  <c r="V101" i="1"/>
  <c r="U101" i="1"/>
  <c r="T101" i="1"/>
  <c r="R101" i="1"/>
  <c r="N101" i="1"/>
  <c r="J101" i="1"/>
  <c r="W101" i="1" s="1"/>
  <c r="V100" i="1"/>
  <c r="U100" i="1"/>
  <c r="T100" i="1"/>
  <c r="R100" i="1"/>
  <c r="N100" i="1"/>
  <c r="J100" i="1"/>
  <c r="W100" i="1" s="1"/>
  <c r="V99" i="1"/>
  <c r="U99" i="1"/>
  <c r="T99" i="1"/>
  <c r="R99" i="1"/>
  <c r="N99" i="1"/>
  <c r="J99" i="1"/>
  <c r="V98" i="1"/>
  <c r="U98" i="1"/>
  <c r="T98" i="1"/>
  <c r="R98" i="1"/>
  <c r="N98" i="1"/>
  <c r="J98" i="1"/>
  <c r="V97" i="1"/>
  <c r="U97" i="1"/>
  <c r="T97" i="1"/>
  <c r="R97" i="1"/>
  <c r="N97" i="1"/>
  <c r="J97" i="1"/>
  <c r="W97" i="1" s="1"/>
  <c r="V96" i="1"/>
  <c r="U96" i="1"/>
  <c r="T96" i="1"/>
  <c r="R96" i="1"/>
  <c r="N96" i="1"/>
  <c r="J96" i="1"/>
  <c r="V95" i="1"/>
  <c r="U95" i="1"/>
  <c r="T95" i="1"/>
  <c r="R95" i="1"/>
  <c r="N95" i="1"/>
  <c r="J95" i="1"/>
  <c r="V94" i="1"/>
  <c r="U94" i="1"/>
  <c r="T94" i="1"/>
  <c r="R94" i="1"/>
  <c r="N94" i="1"/>
  <c r="J94" i="1"/>
  <c r="V93" i="1"/>
  <c r="U93" i="1"/>
  <c r="T93" i="1"/>
  <c r="R93" i="1"/>
  <c r="N93" i="1"/>
  <c r="J93" i="1"/>
  <c r="V92" i="1"/>
  <c r="U92" i="1"/>
  <c r="T92" i="1"/>
  <c r="R92" i="1"/>
  <c r="N92" i="1"/>
  <c r="J92" i="1"/>
  <c r="V91" i="1"/>
  <c r="U91" i="1"/>
  <c r="T91" i="1"/>
  <c r="R91" i="1"/>
  <c r="N91" i="1"/>
  <c r="J91" i="1"/>
  <c r="V90" i="1"/>
  <c r="U90" i="1"/>
  <c r="T90" i="1"/>
  <c r="R90" i="1"/>
  <c r="N90" i="1"/>
  <c r="J90" i="1"/>
  <c r="V89" i="1"/>
  <c r="U89" i="1"/>
  <c r="T89" i="1"/>
  <c r="R89" i="1"/>
  <c r="N89" i="1"/>
  <c r="J89" i="1"/>
  <c r="V88" i="1"/>
  <c r="U88" i="1"/>
  <c r="T88" i="1"/>
  <c r="R88" i="1"/>
  <c r="N88" i="1"/>
  <c r="J88" i="1"/>
  <c r="W88" i="1" s="1"/>
  <c r="V87" i="1"/>
  <c r="U87" i="1"/>
  <c r="T87" i="1"/>
  <c r="R87" i="1"/>
  <c r="N87" i="1"/>
  <c r="J87" i="1"/>
  <c r="V86" i="1"/>
  <c r="U86" i="1"/>
  <c r="T86" i="1"/>
  <c r="R86" i="1"/>
  <c r="N86" i="1"/>
  <c r="J86" i="1"/>
  <c r="V85" i="1"/>
  <c r="U85" i="1"/>
  <c r="U129" i="1" s="1"/>
  <c r="T85" i="1"/>
  <c r="R85" i="1"/>
  <c r="R129" i="1" s="1"/>
  <c r="N85" i="1"/>
  <c r="J85" i="1"/>
  <c r="J129" i="1" s="1"/>
  <c r="S83" i="1"/>
  <c r="Q83" i="1"/>
  <c r="P83" i="1"/>
  <c r="O83" i="1"/>
  <c r="M83" i="1"/>
  <c r="L83" i="1"/>
  <c r="K83" i="1"/>
  <c r="I83" i="1"/>
  <c r="H83" i="1"/>
  <c r="G83" i="1"/>
  <c r="V82" i="1"/>
  <c r="U82" i="1"/>
  <c r="T82" i="1"/>
  <c r="R82" i="1"/>
  <c r="N82" i="1"/>
  <c r="J82" i="1"/>
  <c r="V81" i="1"/>
  <c r="U81" i="1"/>
  <c r="T81" i="1"/>
  <c r="R81" i="1"/>
  <c r="N81" i="1"/>
  <c r="J81" i="1"/>
  <c r="V80" i="1"/>
  <c r="V83" i="1" s="1"/>
  <c r="U80" i="1"/>
  <c r="U83" i="1" s="1"/>
  <c r="T80" i="1"/>
  <c r="T83" i="1" s="1"/>
  <c r="R80" i="1"/>
  <c r="R83" i="1" s="1"/>
  <c r="N80" i="1"/>
  <c r="N83" i="1" s="1"/>
  <c r="J80" i="1"/>
  <c r="J83" i="1" s="1"/>
  <c r="S79" i="1"/>
  <c r="Q79" i="1"/>
  <c r="P79" i="1"/>
  <c r="O79" i="1"/>
  <c r="M79" i="1"/>
  <c r="L79" i="1"/>
  <c r="K79" i="1"/>
  <c r="I79" i="1"/>
  <c r="H79" i="1"/>
  <c r="G79" i="1"/>
  <c r="V78" i="1"/>
  <c r="U78" i="1"/>
  <c r="T78" i="1"/>
  <c r="R78" i="1"/>
  <c r="N78" i="1"/>
  <c r="J78" i="1"/>
  <c r="V77" i="1"/>
  <c r="U77" i="1"/>
  <c r="T77" i="1"/>
  <c r="R77" i="1"/>
  <c r="N77" i="1"/>
  <c r="J77" i="1"/>
  <c r="V76" i="1"/>
  <c r="U76" i="1"/>
  <c r="T76" i="1"/>
  <c r="R76" i="1"/>
  <c r="R79" i="1" s="1"/>
  <c r="N76" i="1"/>
  <c r="J76" i="1"/>
  <c r="J79" i="1" s="1"/>
  <c r="S75" i="1"/>
  <c r="Q75" i="1"/>
  <c r="P75" i="1"/>
  <c r="O75" i="1"/>
  <c r="M75" i="1"/>
  <c r="L75" i="1"/>
  <c r="K75" i="1"/>
  <c r="I75" i="1"/>
  <c r="H75" i="1"/>
  <c r="G75" i="1"/>
  <c r="V74" i="1"/>
  <c r="U74" i="1"/>
  <c r="T74" i="1"/>
  <c r="R74" i="1"/>
  <c r="N74" i="1"/>
  <c r="J74" i="1"/>
  <c r="V73" i="1"/>
  <c r="U73" i="1"/>
  <c r="T73" i="1"/>
  <c r="R73" i="1"/>
  <c r="N73" i="1"/>
  <c r="J73" i="1"/>
  <c r="V72" i="1"/>
  <c r="V75" i="1" s="1"/>
  <c r="U72" i="1"/>
  <c r="U75" i="1" s="1"/>
  <c r="T72" i="1"/>
  <c r="T75" i="1" s="1"/>
  <c r="R72" i="1"/>
  <c r="R75" i="1" s="1"/>
  <c r="N72" i="1"/>
  <c r="N75" i="1" s="1"/>
  <c r="J72" i="1"/>
  <c r="J75" i="1" s="1"/>
  <c r="S71" i="1"/>
  <c r="Q71" i="1"/>
  <c r="P71" i="1"/>
  <c r="O71" i="1"/>
  <c r="M71" i="1"/>
  <c r="L71" i="1"/>
  <c r="K71" i="1"/>
  <c r="I71" i="1"/>
  <c r="H71" i="1"/>
  <c r="G71" i="1"/>
  <c r="V70" i="1"/>
  <c r="U70" i="1"/>
  <c r="T70" i="1"/>
  <c r="R70" i="1"/>
  <c r="N70" i="1"/>
  <c r="J70" i="1"/>
  <c r="V69" i="1"/>
  <c r="U69" i="1"/>
  <c r="T69" i="1"/>
  <c r="R69" i="1"/>
  <c r="N69" i="1"/>
  <c r="J69" i="1"/>
  <c r="V68" i="1"/>
  <c r="U68" i="1"/>
  <c r="T68" i="1"/>
  <c r="R68" i="1"/>
  <c r="N68" i="1"/>
  <c r="J68" i="1"/>
  <c r="V67" i="1"/>
  <c r="U67" i="1"/>
  <c r="T67" i="1"/>
  <c r="R67" i="1"/>
  <c r="N67" i="1"/>
  <c r="J67" i="1"/>
  <c r="V66" i="1"/>
  <c r="V71" i="1" s="1"/>
  <c r="U66" i="1"/>
  <c r="T66" i="1"/>
  <c r="T71" i="1" s="1"/>
  <c r="R66" i="1"/>
  <c r="N66" i="1"/>
  <c r="N71" i="1" s="1"/>
  <c r="J66" i="1"/>
  <c r="S65" i="1"/>
  <c r="Q65" i="1"/>
  <c r="P65" i="1"/>
  <c r="O65" i="1"/>
  <c r="M65" i="1"/>
  <c r="L65" i="1"/>
  <c r="K65" i="1"/>
  <c r="I65" i="1"/>
  <c r="H65" i="1"/>
  <c r="G65" i="1"/>
  <c r="V64" i="1"/>
  <c r="U64" i="1"/>
  <c r="T64" i="1"/>
  <c r="R64" i="1"/>
  <c r="N64" i="1"/>
  <c r="J64" i="1"/>
  <c r="V63" i="1"/>
  <c r="U63" i="1"/>
  <c r="T63" i="1"/>
  <c r="R63" i="1"/>
  <c r="N63" i="1"/>
  <c r="J63" i="1"/>
  <c r="V62" i="1"/>
  <c r="U62" i="1"/>
  <c r="T62" i="1"/>
  <c r="R62" i="1"/>
  <c r="R65" i="1" s="1"/>
  <c r="N62" i="1"/>
  <c r="J62" i="1"/>
  <c r="J65" i="1" s="1"/>
  <c r="S61" i="1"/>
  <c r="Q61" i="1"/>
  <c r="P61" i="1"/>
  <c r="O61" i="1"/>
  <c r="M61" i="1"/>
  <c r="L61" i="1"/>
  <c r="K61" i="1"/>
  <c r="I61" i="1"/>
  <c r="H61" i="1"/>
  <c r="G61" i="1"/>
  <c r="V60" i="1"/>
  <c r="U60" i="1"/>
  <c r="T60" i="1"/>
  <c r="R60" i="1"/>
  <c r="N60" i="1"/>
  <c r="J60" i="1"/>
  <c r="V59" i="1"/>
  <c r="U59" i="1"/>
  <c r="T59" i="1"/>
  <c r="R59" i="1"/>
  <c r="N59" i="1"/>
  <c r="J59" i="1"/>
  <c r="V58" i="1"/>
  <c r="U58" i="1"/>
  <c r="T58" i="1"/>
  <c r="R58" i="1"/>
  <c r="N58" i="1"/>
  <c r="J58" i="1"/>
  <c r="V57" i="1"/>
  <c r="V61" i="1" s="1"/>
  <c r="U57" i="1"/>
  <c r="T57" i="1"/>
  <c r="T61" i="1" s="1"/>
  <c r="R57" i="1"/>
  <c r="N57" i="1"/>
  <c r="N61" i="1" s="1"/>
  <c r="J57" i="1"/>
  <c r="S56" i="1"/>
  <c r="Q56" i="1"/>
  <c r="P56" i="1"/>
  <c r="O56" i="1"/>
  <c r="M56" i="1"/>
  <c r="L56" i="1"/>
  <c r="K56" i="1"/>
  <c r="I56" i="1"/>
  <c r="H56" i="1"/>
  <c r="G56" i="1"/>
  <c r="V55" i="1"/>
  <c r="U55" i="1"/>
  <c r="T55" i="1"/>
  <c r="R55" i="1"/>
  <c r="N55" i="1"/>
  <c r="J55" i="1"/>
  <c r="V54" i="1"/>
  <c r="U54" i="1"/>
  <c r="T54" i="1"/>
  <c r="R54" i="1"/>
  <c r="N54" i="1"/>
  <c r="J54" i="1"/>
  <c r="V53" i="1"/>
  <c r="U53" i="1"/>
  <c r="T53" i="1"/>
  <c r="R53" i="1"/>
  <c r="N53" i="1"/>
  <c r="J53" i="1"/>
  <c r="V52" i="1"/>
  <c r="U52" i="1"/>
  <c r="T52" i="1"/>
  <c r="R52" i="1"/>
  <c r="N52" i="1"/>
  <c r="J52" i="1"/>
  <c r="V51" i="1"/>
  <c r="U51" i="1"/>
  <c r="T51" i="1"/>
  <c r="R51" i="1"/>
  <c r="N51" i="1"/>
  <c r="J51" i="1"/>
  <c r="V50" i="1"/>
  <c r="V56" i="1" s="1"/>
  <c r="U50" i="1"/>
  <c r="U56" i="1" s="1"/>
  <c r="T50" i="1"/>
  <c r="T56" i="1" s="1"/>
  <c r="R50" i="1"/>
  <c r="R56" i="1" s="1"/>
  <c r="N50" i="1"/>
  <c r="N56" i="1" s="1"/>
  <c r="J50" i="1"/>
  <c r="J56" i="1" s="1"/>
  <c r="S49" i="1"/>
  <c r="Q49" i="1"/>
  <c r="P49" i="1"/>
  <c r="O49" i="1"/>
  <c r="M49" i="1"/>
  <c r="L49" i="1"/>
  <c r="K49" i="1"/>
  <c r="I49" i="1"/>
  <c r="H49" i="1"/>
  <c r="G49" i="1"/>
  <c r="V48" i="1"/>
  <c r="U48" i="1"/>
  <c r="T48" i="1"/>
  <c r="R48" i="1"/>
  <c r="N48" i="1"/>
  <c r="J48" i="1"/>
  <c r="V47" i="1"/>
  <c r="U47" i="1"/>
  <c r="T47" i="1"/>
  <c r="R47" i="1"/>
  <c r="N47" i="1"/>
  <c r="J47" i="1"/>
  <c r="V46" i="1"/>
  <c r="U46" i="1"/>
  <c r="T46" i="1"/>
  <c r="R46" i="1"/>
  <c r="N46" i="1"/>
  <c r="J46" i="1"/>
  <c r="V45" i="1"/>
  <c r="U45" i="1"/>
  <c r="T45" i="1"/>
  <c r="R45" i="1"/>
  <c r="N45" i="1"/>
  <c r="J45" i="1"/>
  <c r="V44" i="1"/>
  <c r="U44" i="1"/>
  <c r="U49" i="1" s="1"/>
  <c r="T44" i="1"/>
  <c r="R44" i="1"/>
  <c r="R49" i="1" s="1"/>
  <c r="N44" i="1"/>
  <c r="J44" i="1"/>
  <c r="J49" i="1" s="1"/>
  <c r="S43" i="1"/>
  <c r="Q43" i="1"/>
  <c r="P43" i="1"/>
  <c r="O43" i="1"/>
  <c r="M43" i="1"/>
  <c r="L43" i="1"/>
  <c r="K43" i="1"/>
  <c r="I43" i="1"/>
  <c r="H43" i="1"/>
  <c r="G43" i="1"/>
  <c r="V42" i="1"/>
  <c r="U42" i="1"/>
  <c r="T42" i="1"/>
  <c r="R42" i="1"/>
  <c r="N42" i="1"/>
  <c r="J42" i="1"/>
  <c r="V41" i="1"/>
  <c r="U41" i="1"/>
  <c r="T41" i="1"/>
  <c r="R41" i="1"/>
  <c r="N41" i="1"/>
  <c r="J41" i="1"/>
  <c r="V40" i="1"/>
  <c r="U40" i="1"/>
  <c r="T40" i="1"/>
  <c r="R40" i="1"/>
  <c r="N40" i="1"/>
  <c r="J40" i="1"/>
  <c r="V39" i="1"/>
  <c r="V43" i="1" s="1"/>
  <c r="U39" i="1"/>
  <c r="U43" i="1" s="1"/>
  <c r="T39" i="1"/>
  <c r="T43" i="1" s="1"/>
  <c r="R39" i="1"/>
  <c r="N39" i="1"/>
  <c r="N43" i="1" s="1"/>
  <c r="J39" i="1"/>
  <c r="S38" i="1"/>
  <c r="Q38" i="1"/>
  <c r="P38" i="1"/>
  <c r="O38" i="1"/>
  <c r="M38" i="1"/>
  <c r="L38" i="1"/>
  <c r="K38" i="1"/>
  <c r="I38" i="1"/>
  <c r="H38" i="1"/>
  <c r="G38" i="1"/>
  <c r="V37" i="1"/>
  <c r="U37" i="1"/>
  <c r="T37" i="1"/>
  <c r="R37" i="1"/>
  <c r="N37" i="1"/>
  <c r="J37" i="1"/>
  <c r="V36" i="1"/>
  <c r="U36" i="1"/>
  <c r="T36" i="1"/>
  <c r="R36" i="1"/>
  <c r="N36" i="1"/>
  <c r="J36" i="1"/>
  <c r="V35" i="1"/>
  <c r="U35" i="1"/>
  <c r="T35" i="1"/>
  <c r="R35" i="1"/>
  <c r="W35" i="1" s="1"/>
  <c r="V34" i="1"/>
  <c r="U34" i="1"/>
  <c r="T34" i="1"/>
  <c r="R34" i="1"/>
  <c r="N34" i="1"/>
  <c r="J34" i="1"/>
  <c r="V33" i="1"/>
  <c r="V38" i="1" s="1"/>
  <c r="U33" i="1"/>
  <c r="T33" i="1"/>
  <c r="T38" i="1" s="1"/>
  <c r="R33" i="1"/>
  <c r="R38" i="1" s="1"/>
  <c r="N33" i="1"/>
  <c r="N38" i="1" s="1"/>
  <c r="J33" i="1"/>
  <c r="J38" i="1" s="1"/>
  <c r="S32" i="1"/>
  <c r="Q32" i="1"/>
  <c r="P32" i="1"/>
  <c r="O32" i="1"/>
  <c r="M32" i="1"/>
  <c r="L32" i="1"/>
  <c r="K32" i="1"/>
  <c r="I32" i="1"/>
  <c r="H32" i="1"/>
  <c r="G32" i="1"/>
  <c r="V31" i="1"/>
  <c r="U31" i="1"/>
  <c r="T31" i="1"/>
  <c r="R31" i="1"/>
  <c r="N31" i="1"/>
  <c r="J31" i="1"/>
  <c r="W31" i="1" s="1"/>
  <c r="V30" i="1"/>
  <c r="U30" i="1"/>
  <c r="T30" i="1"/>
  <c r="R30" i="1"/>
  <c r="N30" i="1"/>
  <c r="J30" i="1"/>
  <c r="W30" i="1" s="1"/>
  <c r="V29" i="1"/>
  <c r="U29" i="1"/>
  <c r="T29" i="1"/>
  <c r="R29" i="1"/>
  <c r="N29" i="1"/>
  <c r="J29" i="1"/>
  <c r="V28" i="1"/>
  <c r="U28" i="1"/>
  <c r="T28" i="1"/>
  <c r="R28" i="1"/>
  <c r="N28" i="1"/>
  <c r="J28" i="1"/>
  <c r="W28" i="1" s="1"/>
  <c r="V27" i="1"/>
  <c r="U27" i="1"/>
  <c r="T27" i="1"/>
  <c r="R27" i="1"/>
  <c r="R32" i="1" s="1"/>
  <c r="N27" i="1"/>
  <c r="J27" i="1"/>
  <c r="J32" i="1" s="1"/>
  <c r="S26" i="1"/>
  <c r="Q26" i="1"/>
  <c r="P26" i="1"/>
  <c r="O26" i="1"/>
  <c r="M26" i="1"/>
  <c r="L26" i="1"/>
  <c r="K26" i="1"/>
  <c r="I26" i="1"/>
  <c r="H26" i="1"/>
  <c r="G26" i="1"/>
  <c r="V25" i="1"/>
  <c r="U25" i="1"/>
  <c r="T25" i="1"/>
  <c r="R25" i="1"/>
  <c r="N25" i="1"/>
  <c r="J25" i="1"/>
  <c r="W25" i="1" s="1"/>
  <c r="V24" i="1"/>
  <c r="U24" i="1"/>
  <c r="T24" i="1"/>
  <c r="R24" i="1"/>
  <c r="N24" i="1"/>
  <c r="J24" i="1"/>
  <c r="W24" i="1" s="1"/>
  <c r="V23" i="1"/>
  <c r="U23" i="1"/>
  <c r="T23" i="1"/>
  <c r="R23" i="1"/>
  <c r="N23" i="1"/>
  <c r="J23" i="1"/>
  <c r="V22" i="1"/>
  <c r="U22" i="1"/>
  <c r="T22" i="1"/>
  <c r="R22" i="1"/>
  <c r="N22" i="1"/>
  <c r="J22" i="1"/>
  <c r="W22" i="1" s="1"/>
  <c r="V21" i="1"/>
  <c r="U21" i="1"/>
  <c r="T21" i="1"/>
  <c r="R21" i="1"/>
  <c r="R26" i="1" s="1"/>
  <c r="N21" i="1"/>
  <c r="J21" i="1"/>
  <c r="J26" i="1" s="1"/>
  <c r="S20" i="1"/>
  <c r="S130" i="1" s="1"/>
  <c r="Q20" i="1"/>
  <c r="Q130" i="1" s="1"/>
  <c r="P20" i="1"/>
  <c r="O20" i="1"/>
  <c r="O130" i="1" s="1"/>
  <c r="M20" i="1"/>
  <c r="M130" i="1" s="1"/>
  <c r="L20" i="1"/>
  <c r="K20" i="1"/>
  <c r="K130" i="1" s="1"/>
  <c r="I20" i="1"/>
  <c r="I130" i="1" s="1"/>
  <c r="H20" i="1"/>
  <c r="G20" i="1"/>
  <c r="G130" i="1" s="1"/>
  <c r="V19" i="1"/>
  <c r="U19" i="1"/>
  <c r="T19" i="1"/>
  <c r="R19" i="1"/>
  <c r="N19" i="1"/>
  <c r="J19" i="1"/>
  <c r="V18" i="1"/>
  <c r="U18" i="1"/>
  <c r="T18" i="1"/>
  <c r="R18" i="1"/>
  <c r="N18" i="1"/>
  <c r="J18" i="1"/>
  <c r="V17" i="1"/>
  <c r="U17" i="1"/>
  <c r="T17" i="1"/>
  <c r="R17" i="1"/>
  <c r="N17" i="1"/>
  <c r="J17" i="1"/>
  <c r="V16" i="1"/>
  <c r="U16" i="1"/>
  <c r="T16" i="1"/>
  <c r="R16" i="1"/>
  <c r="N16" i="1"/>
  <c r="J16" i="1"/>
  <c r="V15" i="1"/>
  <c r="U15" i="1"/>
  <c r="T15" i="1"/>
  <c r="R15" i="1"/>
  <c r="N15" i="1"/>
  <c r="J15" i="1"/>
  <c r="V14" i="1"/>
  <c r="U14" i="1"/>
  <c r="T14" i="1"/>
  <c r="R14" i="1"/>
  <c r="N14" i="1"/>
  <c r="J14" i="1"/>
  <c r="V13" i="1"/>
  <c r="V20" i="1" s="1"/>
  <c r="U13" i="1"/>
  <c r="T13" i="1"/>
  <c r="T20" i="1" s="1"/>
  <c r="R13" i="1"/>
  <c r="N13" i="1"/>
  <c r="N20" i="1" s="1"/>
  <c r="J13" i="1"/>
  <c r="W127" i="1" l="1"/>
  <c r="W124" i="1"/>
  <c r="W123" i="1"/>
  <c r="W121" i="1"/>
  <c r="W113" i="1"/>
  <c r="W112" i="1"/>
  <c r="W111" i="1"/>
  <c r="W109" i="1"/>
  <c r="W108" i="1"/>
  <c r="W104" i="1"/>
  <c r="W103" i="1"/>
  <c r="W99" i="1"/>
  <c r="W96" i="1"/>
  <c r="W95" i="1"/>
  <c r="W89" i="1"/>
  <c r="I130" i="5"/>
  <c r="W93" i="1"/>
  <c r="W92" i="1"/>
  <c r="W91" i="1"/>
  <c r="W87" i="1"/>
  <c r="W81" i="1"/>
  <c r="W82" i="1"/>
  <c r="V77" i="3"/>
  <c r="O77" i="3" s="1"/>
  <c r="V67" i="3"/>
  <c r="W63" i="1"/>
  <c r="AL63" i="3"/>
  <c r="AE63" i="3" s="1"/>
  <c r="W57" i="1"/>
  <c r="W59" i="1"/>
  <c r="W60" i="1"/>
  <c r="W51" i="1"/>
  <c r="W52" i="1"/>
  <c r="W53" i="1"/>
  <c r="W54" i="1"/>
  <c r="W55" i="1"/>
  <c r="AL45" i="3"/>
  <c r="G45" i="3"/>
  <c r="W39" i="1"/>
  <c r="W41" i="1"/>
  <c r="W42" i="1"/>
  <c r="V40" i="3"/>
  <c r="N40" i="3"/>
  <c r="G40" i="3" s="1"/>
  <c r="W34" i="1"/>
  <c r="W36" i="1"/>
  <c r="W37" i="1"/>
  <c r="AL34" i="3"/>
  <c r="AE34" i="3" s="1"/>
  <c r="W34" i="3"/>
  <c r="V34" i="3"/>
  <c r="O34" i="3" s="1"/>
  <c r="Q85" i="5"/>
  <c r="Q131" i="5" s="1"/>
  <c r="BD28" i="3"/>
  <c r="P85" i="5"/>
  <c r="P131" i="5" s="1"/>
  <c r="AT51" i="3"/>
  <c r="AM51" i="3" s="1"/>
  <c r="M85" i="5"/>
  <c r="M131" i="5" s="1"/>
  <c r="J85" i="5"/>
  <c r="J131" i="5" s="1"/>
  <c r="G85" i="5"/>
  <c r="G131" i="5" s="1"/>
  <c r="W45" i="1"/>
  <c r="W46" i="1"/>
  <c r="W47" i="1"/>
  <c r="W48" i="1"/>
  <c r="V73" i="3"/>
  <c r="N73" i="3"/>
  <c r="V85" i="5"/>
  <c r="V131" i="5" s="1"/>
  <c r="S85" i="5"/>
  <c r="W67" i="1"/>
  <c r="W68" i="1"/>
  <c r="W69" i="1"/>
  <c r="S131" i="5"/>
  <c r="I21" i="5"/>
  <c r="I85" i="5" s="1"/>
  <c r="W14" i="1"/>
  <c r="W15" i="1"/>
  <c r="W18" i="1"/>
  <c r="W16" i="1"/>
  <c r="W19" i="1"/>
  <c r="BR97" i="3"/>
  <c r="AL40" i="3"/>
  <c r="N67" i="3"/>
  <c r="N85" i="3"/>
  <c r="BJ85" i="3" s="1"/>
  <c r="AD85" i="3"/>
  <c r="W85" i="3" s="1"/>
  <c r="BP85" i="3"/>
  <c r="AL67" i="3"/>
  <c r="AE67" i="3" s="1"/>
  <c r="BD85" i="3"/>
  <c r="O102" i="3"/>
  <c r="BR102" i="3"/>
  <c r="AU87" i="3"/>
  <c r="AE87" i="3"/>
  <c r="BK87" i="3" s="1"/>
  <c r="O87" i="3"/>
  <c r="AE45" i="3"/>
  <c r="O58" i="3"/>
  <c r="AE58" i="3"/>
  <c r="AM58" i="3"/>
  <c r="O67" i="3"/>
  <c r="BF85" i="3"/>
  <c r="N34" i="3"/>
  <c r="G34" i="3" s="1"/>
  <c r="AT34" i="3"/>
  <c r="AM34" i="3" s="1"/>
  <c r="O40" i="3"/>
  <c r="AD40" i="3"/>
  <c r="W40" i="3" s="1"/>
  <c r="AE40" i="3"/>
  <c r="AT40" i="3"/>
  <c r="AM40" i="3" s="1"/>
  <c r="N51" i="3"/>
  <c r="G51" i="3" s="1"/>
  <c r="AD51" i="3"/>
  <c r="W51" i="3" s="1"/>
  <c r="AL51" i="3"/>
  <c r="AE51" i="3" s="1"/>
  <c r="O73" i="3"/>
  <c r="AD73" i="3"/>
  <c r="W73" i="3" s="1"/>
  <c r="AT73" i="3"/>
  <c r="V45" i="3"/>
  <c r="O45" i="3" s="1"/>
  <c r="AD45" i="3"/>
  <c r="W45" i="3" s="1"/>
  <c r="AT45" i="3"/>
  <c r="AM45" i="3" s="1"/>
  <c r="V63" i="3"/>
  <c r="O63" i="3" s="1"/>
  <c r="W63" i="3"/>
  <c r="AD63" i="3"/>
  <c r="AT63" i="3"/>
  <c r="AM63" i="3" s="1"/>
  <c r="N58" i="3"/>
  <c r="G58" i="3" s="1"/>
  <c r="AD67" i="3"/>
  <c r="W67" i="3" s="1"/>
  <c r="AD77" i="3"/>
  <c r="W77" i="3" s="1"/>
  <c r="AL77" i="3"/>
  <c r="AE77" i="3" s="1"/>
  <c r="AT77" i="3"/>
  <c r="AM77" i="3" s="1"/>
  <c r="BB77" i="3"/>
  <c r="AU77" i="3" s="1"/>
  <c r="AD81" i="3"/>
  <c r="W81" i="3" s="1"/>
  <c r="AL81" i="3"/>
  <c r="AE81" i="3" s="1"/>
  <c r="AT81" i="3"/>
  <c r="AM81" i="3" s="1"/>
  <c r="V85" i="3"/>
  <c r="O85" i="3" s="1"/>
  <c r="AL85" i="3"/>
  <c r="AE85" i="3" s="1"/>
  <c r="AT85" i="3"/>
  <c r="AM85" i="3" s="1"/>
  <c r="BB85" i="3"/>
  <c r="AU85" i="3" s="1"/>
  <c r="AM73" i="3"/>
  <c r="AL73" i="3"/>
  <c r="AE73" i="3" s="1"/>
  <c r="N63" i="3"/>
  <c r="G63" i="3" s="1"/>
  <c r="G67" i="3"/>
  <c r="G73" i="3"/>
  <c r="BR105" i="3"/>
  <c r="BR104" i="3"/>
  <c r="BJ101" i="3"/>
  <c r="BC101" i="3"/>
  <c r="BK125" i="3"/>
  <c r="BK124" i="3"/>
  <c r="BK123" i="3"/>
  <c r="BK122" i="3"/>
  <c r="BK121" i="3"/>
  <c r="BK120" i="3"/>
  <c r="BK119" i="3"/>
  <c r="BK118" i="3"/>
  <c r="BC125" i="3"/>
  <c r="BC124" i="3"/>
  <c r="BC123" i="3"/>
  <c r="BC122" i="3"/>
  <c r="BC121" i="3"/>
  <c r="BC120" i="3"/>
  <c r="BC119" i="3"/>
  <c r="BC118" i="3"/>
  <c r="BC106" i="3"/>
  <c r="BC98" i="3"/>
  <c r="BC105" i="3"/>
  <c r="BC102" i="3"/>
  <c r="BJ107" i="3"/>
  <c r="BJ105" i="3"/>
  <c r="BJ104" i="3"/>
  <c r="BR103" i="3"/>
  <c r="BJ102" i="3"/>
  <c r="BK101" i="3"/>
  <c r="BJ99" i="3"/>
  <c r="BJ98" i="3"/>
  <c r="BC97" i="3"/>
  <c r="BR96" i="3"/>
  <c r="BK105" i="3"/>
  <c r="BU101" i="3"/>
  <c r="BK99" i="3"/>
  <c r="BK95" i="3"/>
  <c r="BK107" i="3"/>
  <c r="BK103" i="3"/>
  <c r="BR101" i="3"/>
  <c r="BR100" i="3"/>
  <c r="BK97" i="3"/>
  <c r="BR95" i="3"/>
  <c r="BU94" i="3"/>
  <c r="BC107" i="3"/>
  <c r="BU105" i="3"/>
  <c r="BC104" i="3"/>
  <c r="BC103" i="3"/>
  <c r="BC100" i="3"/>
  <c r="BC99" i="3"/>
  <c r="BU99" i="3" s="1"/>
  <c r="BC96" i="3"/>
  <c r="BC95" i="3"/>
  <c r="BJ103" i="3"/>
  <c r="BJ100" i="3"/>
  <c r="BJ95" i="3"/>
  <c r="BK106" i="3"/>
  <c r="BK100" i="3"/>
  <c r="BK98" i="3"/>
  <c r="BR107" i="3"/>
  <c r="BR106" i="3"/>
  <c r="BK104" i="3"/>
  <c r="BU104" i="3" s="1"/>
  <c r="BK102" i="3"/>
  <c r="BR99" i="3"/>
  <c r="BR98" i="3"/>
  <c r="BK96" i="3"/>
  <c r="BR94" i="3"/>
  <c r="BK93" i="3"/>
  <c r="BC92" i="3"/>
  <c r="BK91" i="3"/>
  <c r="BC90" i="3"/>
  <c r="BK89" i="3"/>
  <c r="BC88" i="3"/>
  <c r="BJ94" i="3"/>
  <c r="BC93" i="3"/>
  <c r="BK92" i="3"/>
  <c r="BC91" i="3"/>
  <c r="BK90" i="3"/>
  <c r="BC89" i="3"/>
  <c r="BK88" i="3"/>
  <c r="BC87" i="3"/>
  <c r="W77" i="1"/>
  <c r="U79" i="1"/>
  <c r="W73" i="1"/>
  <c r="W74" i="1"/>
  <c r="U71" i="1"/>
  <c r="U65" i="1"/>
  <c r="J61" i="1"/>
  <c r="U61" i="1"/>
  <c r="N49" i="1"/>
  <c r="T49" i="1"/>
  <c r="V49" i="1"/>
  <c r="R43" i="1"/>
  <c r="J43" i="1"/>
  <c r="U38" i="1"/>
  <c r="U32" i="1"/>
  <c r="U26" i="1"/>
  <c r="P130" i="1"/>
  <c r="P84" i="1"/>
  <c r="L130" i="1"/>
  <c r="L84" i="1"/>
  <c r="U20" i="1"/>
  <c r="H130" i="1"/>
  <c r="H84" i="1"/>
  <c r="J20" i="1"/>
  <c r="R20" i="1"/>
  <c r="W17" i="1"/>
  <c r="N26" i="1"/>
  <c r="T26" i="1"/>
  <c r="V26" i="1"/>
  <c r="W23" i="1"/>
  <c r="N32" i="1"/>
  <c r="T32" i="1"/>
  <c r="V32" i="1"/>
  <c r="W29" i="1"/>
  <c r="W40" i="1"/>
  <c r="W44" i="1"/>
  <c r="W49" i="1" s="1"/>
  <c r="W50" i="1"/>
  <c r="W56" i="1" s="1"/>
  <c r="W58" i="1"/>
  <c r="W61" i="1" s="1"/>
  <c r="G84" i="1"/>
  <c r="I84" i="1"/>
  <c r="O84" i="1"/>
  <c r="Q84" i="1"/>
  <c r="W85" i="1"/>
  <c r="W13" i="1"/>
  <c r="W21" i="1"/>
  <c r="W27" i="1"/>
  <c r="W33" i="1"/>
  <c r="W38" i="1" s="1"/>
  <c r="R61" i="1"/>
  <c r="N65" i="1"/>
  <c r="T65" i="1"/>
  <c r="V65" i="1"/>
  <c r="W64" i="1"/>
  <c r="J71" i="1"/>
  <c r="R71" i="1"/>
  <c r="W70" i="1"/>
  <c r="N79" i="1"/>
  <c r="T79" i="1"/>
  <c r="V79" i="1"/>
  <c r="W78" i="1"/>
  <c r="K84" i="1"/>
  <c r="M84" i="1"/>
  <c r="S84" i="1"/>
  <c r="N129" i="1"/>
  <c r="T129" i="1"/>
  <c r="V129" i="1"/>
  <c r="W86" i="1"/>
  <c r="W90" i="1"/>
  <c r="W94" i="1"/>
  <c r="W98" i="1"/>
  <c r="W102" i="1"/>
  <c r="W106" i="1"/>
  <c r="W110" i="1"/>
  <c r="W114" i="1"/>
  <c r="W118" i="1"/>
  <c r="W122" i="1"/>
  <c r="W126" i="1"/>
  <c r="W62" i="1"/>
  <c r="W66" i="1"/>
  <c r="W72" i="1"/>
  <c r="W76" i="1"/>
  <c r="W80" i="1"/>
  <c r="N17" i="3"/>
  <c r="G17" i="3" s="1"/>
  <c r="V17" i="3"/>
  <c r="AD17" i="3"/>
  <c r="AL17" i="3"/>
  <c r="AE17" i="3" s="1"/>
  <c r="AT17" i="3"/>
  <c r="AM17" i="3" s="1"/>
  <c r="BB17" i="3"/>
  <c r="AU17" i="3" s="1"/>
  <c r="BD17" i="3"/>
  <c r="BE17" i="3"/>
  <c r="BF17" i="3"/>
  <c r="BG17" i="3"/>
  <c r="BH17" i="3"/>
  <c r="BI17" i="3"/>
  <c r="BL17" i="3"/>
  <c r="BM17" i="3"/>
  <c r="BN17" i="3"/>
  <c r="BO17" i="3"/>
  <c r="BP17" i="3"/>
  <c r="BQ17" i="3"/>
  <c r="N18" i="3"/>
  <c r="G18" i="3" s="1"/>
  <c r="V18" i="3"/>
  <c r="AD18" i="3"/>
  <c r="W18" i="3" s="1"/>
  <c r="AL18" i="3"/>
  <c r="AE18" i="3" s="1"/>
  <c r="AT18" i="3"/>
  <c r="AM18" i="3" s="1"/>
  <c r="BB18" i="3"/>
  <c r="AU18" i="3" s="1"/>
  <c r="BD18" i="3"/>
  <c r="BE18" i="3"/>
  <c r="BF18" i="3"/>
  <c r="BG18" i="3"/>
  <c r="BH18" i="3"/>
  <c r="BI18" i="3"/>
  <c r="BL18" i="3"/>
  <c r="BM18" i="3"/>
  <c r="BN18" i="3"/>
  <c r="BO18" i="3"/>
  <c r="BP18" i="3"/>
  <c r="BQ18" i="3"/>
  <c r="N19" i="3"/>
  <c r="V19" i="3"/>
  <c r="O19" i="3" s="1"/>
  <c r="AD19" i="3"/>
  <c r="W19" i="3" s="1"/>
  <c r="AL19" i="3"/>
  <c r="AT19" i="3"/>
  <c r="AM19" i="3" s="1"/>
  <c r="BB19" i="3"/>
  <c r="AU19" i="3" s="1"/>
  <c r="BD19" i="3"/>
  <c r="BE19" i="3"/>
  <c r="BF19" i="3"/>
  <c r="BG19" i="3"/>
  <c r="BH19" i="3"/>
  <c r="BI19" i="3"/>
  <c r="BL19" i="3"/>
  <c r="BM19" i="3"/>
  <c r="BN19" i="3"/>
  <c r="BO19" i="3"/>
  <c r="BP19" i="3"/>
  <c r="BQ19" i="3"/>
  <c r="N20" i="3"/>
  <c r="G20" i="3" s="1"/>
  <c r="V20" i="3"/>
  <c r="AD20" i="3"/>
  <c r="W20" i="3" s="1"/>
  <c r="AL20" i="3"/>
  <c r="AE20" i="3" s="1"/>
  <c r="AT20" i="3"/>
  <c r="AM20" i="3" s="1"/>
  <c r="BB20" i="3"/>
  <c r="AU20" i="3" s="1"/>
  <c r="BD20" i="3"/>
  <c r="BE20" i="3"/>
  <c r="BF20" i="3"/>
  <c r="BG20" i="3"/>
  <c r="BH20" i="3"/>
  <c r="BI20" i="3"/>
  <c r="BL20" i="3"/>
  <c r="BM20" i="3"/>
  <c r="BN20" i="3"/>
  <c r="BO20" i="3"/>
  <c r="BP20" i="3"/>
  <c r="BQ20" i="3"/>
  <c r="N21" i="3"/>
  <c r="G21" i="3" s="1"/>
  <c r="V21" i="3"/>
  <c r="O21" i="3" s="1"/>
  <c r="AD21" i="3"/>
  <c r="AL21" i="3"/>
  <c r="AE21" i="3" s="1"/>
  <c r="AT21" i="3"/>
  <c r="AM21" i="3" s="1"/>
  <c r="BB21" i="3"/>
  <c r="AU21" i="3" s="1"/>
  <c r="BD21" i="3"/>
  <c r="BE21" i="3"/>
  <c r="BF21" i="3"/>
  <c r="BG21" i="3"/>
  <c r="BH21" i="3"/>
  <c r="BI21" i="3"/>
  <c r="BL21" i="3"/>
  <c r="BM21" i="3"/>
  <c r="BN21" i="3"/>
  <c r="BO21" i="3"/>
  <c r="BP21" i="3"/>
  <c r="BQ21" i="3"/>
  <c r="N23" i="3"/>
  <c r="G23" i="3" s="1"/>
  <c r="V23" i="3"/>
  <c r="AD23" i="3"/>
  <c r="AL23" i="3"/>
  <c r="AE23" i="3" s="1"/>
  <c r="AT23" i="3"/>
  <c r="AM23" i="3" s="1"/>
  <c r="BB23" i="3"/>
  <c r="AU23" i="3" s="1"/>
  <c r="BD23" i="3"/>
  <c r="BE23" i="3"/>
  <c r="BF23" i="3"/>
  <c r="BG23" i="3"/>
  <c r="BH23" i="3"/>
  <c r="BI23" i="3"/>
  <c r="BL23" i="3"/>
  <c r="BM23" i="3"/>
  <c r="BN23" i="3"/>
  <c r="BO23" i="3"/>
  <c r="BP23" i="3"/>
  <c r="BQ23" i="3"/>
  <c r="N24" i="3"/>
  <c r="G24" i="3" s="1"/>
  <c r="V24" i="3"/>
  <c r="O24" i="3" s="1"/>
  <c r="AD24" i="3"/>
  <c r="W24" i="3" s="1"/>
  <c r="AL24" i="3"/>
  <c r="AE24" i="3" s="1"/>
  <c r="AT24" i="3"/>
  <c r="AM24" i="3" s="1"/>
  <c r="BB24" i="3"/>
  <c r="AU24" i="3" s="1"/>
  <c r="BD24" i="3"/>
  <c r="BE24" i="3"/>
  <c r="BF24" i="3"/>
  <c r="BG24" i="3"/>
  <c r="BH24" i="3"/>
  <c r="BI24" i="3"/>
  <c r="BJ24" i="3"/>
  <c r="BL24" i="3"/>
  <c r="BM24" i="3"/>
  <c r="BN24" i="3"/>
  <c r="BO24" i="3"/>
  <c r="BP24" i="3"/>
  <c r="BQ24" i="3"/>
  <c r="BR24" i="3"/>
  <c r="N25" i="3"/>
  <c r="G25" i="3" s="1"/>
  <c r="V25" i="3"/>
  <c r="O25" i="3" s="1"/>
  <c r="AD25" i="3"/>
  <c r="W25" i="3" s="1"/>
  <c r="AL25" i="3"/>
  <c r="AE25" i="3" s="1"/>
  <c r="AT25" i="3"/>
  <c r="AM25" i="3" s="1"/>
  <c r="BB25" i="3"/>
  <c r="AU25" i="3" s="1"/>
  <c r="BD25" i="3"/>
  <c r="BE25" i="3"/>
  <c r="BF25" i="3"/>
  <c r="BG25" i="3"/>
  <c r="BH25" i="3"/>
  <c r="BI25" i="3"/>
  <c r="BJ25" i="3"/>
  <c r="BL25" i="3"/>
  <c r="BM25" i="3"/>
  <c r="BN25" i="3"/>
  <c r="BO25" i="3"/>
  <c r="BP25" i="3"/>
  <c r="BQ25" i="3"/>
  <c r="BR25" i="3"/>
  <c r="N26" i="3"/>
  <c r="G26" i="3" s="1"/>
  <c r="V26" i="3"/>
  <c r="O26" i="3" s="1"/>
  <c r="AD26" i="3"/>
  <c r="W26" i="3" s="1"/>
  <c r="AL26" i="3"/>
  <c r="AE26" i="3" s="1"/>
  <c r="AT26" i="3"/>
  <c r="AM26" i="3" s="1"/>
  <c r="BB26" i="3"/>
  <c r="AU26" i="3" s="1"/>
  <c r="BD26" i="3"/>
  <c r="BE26" i="3"/>
  <c r="BF26" i="3"/>
  <c r="BG26" i="3"/>
  <c r="BH26" i="3"/>
  <c r="BI26" i="3"/>
  <c r="BJ26" i="3"/>
  <c r="BL26" i="3"/>
  <c r="BM26" i="3"/>
  <c r="BN26" i="3"/>
  <c r="BO26" i="3"/>
  <c r="BP26" i="3"/>
  <c r="BQ26" i="3"/>
  <c r="BR26" i="3"/>
  <c r="N27" i="3"/>
  <c r="G27" i="3" s="1"/>
  <c r="V27" i="3"/>
  <c r="O27" i="3" s="1"/>
  <c r="AD27" i="3"/>
  <c r="W27" i="3" s="1"/>
  <c r="AL27" i="3"/>
  <c r="AE27" i="3" s="1"/>
  <c r="AT27" i="3"/>
  <c r="AM27" i="3" s="1"/>
  <c r="BB27" i="3"/>
  <c r="AU27" i="3" s="1"/>
  <c r="BD27" i="3"/>
  <c r="BE27" i="3"/>
  <c r="BF27" i="3"/>
  <c r="BG27" i="3"/>
  <c r="BH27" i="3"/>
  <c r="BI27" i="3"/>
  <c r="BJ27" i="3"/>
  <c r="BL27" i="3"/>
  <c r="BM27" i="3"/>
  <c r="BN27" i="3"/>
  <c r="BO27" i="3"/>
  <c r="BP27" i="3"/>
  <c r="BQ27" i="3"/>
  <c r="BR27" i="3"/>
  <c r="N29" i="3"/>
  <c r="G29" i="3" s="1"/>
  <c r="V29" i="3"/>
  <c r="O29" i="3" s="1"/>
  <c r="AD29" i="3"/>
  <c r="W29" i="3" s="1"/>
  <c r="AL29" i="3"/>
  <c r="AE29" i="3" s="1"/>
  <c r="AT29" i="3"/>
  <c r="AM29" i="3" s="1"/>
  <c r="BB29" i="3"/>
  <c r="AU29" i="3" s="1"/>
  <c r="BD29" i="3"/>
  <c r="BE29" i="3"/>
  <c r="BF29" i="3"/>
  <c r="BG29" i="3"/>
  <c r="BH29" i="3"/>
  <c r="BI29" i="3"/>
  <c r="BJ29" i="3"/>
  <c r="BL29" i="3"/>
  <c r="BM29" i="3"/>
  <c r="BN29" i="3"/>
  <c r="BO29" i="3"/>
  <c r="BP29" i="3"/>
  <c r="BQ29" i="3"/>
  <c r="BR29" i="3"/>
  <c r="N30" i="3"/>
  <c r="G30" i="3" s="1"/>
  <c r="V30" i="3"/>
  <c r="O30" i="3" s="1"/>
  <c r="AD30" i="3"/>
  <c r="W30" i="3" s="1"/>
  <c r="AL30" i="3"/>
  <c r="AE30" i="3" s="1"/>
  <c r="AT30" i="3"/>
  <c r="AM30" i="3" s="1"/>
  <c r="BB30" i="3"/>
  <c r="AU30" i="3" s="1"/>
  <c r="BD30" i="3"/>
  <c r="BE30" i="3"/>
  <c r="BF30" i="3"/>
  <c r="BG30" i="3"/>
  <c r="BH30" i="3"/>
  <c r="BI30" i="3"/>
  <c r="BJ30" i="3"/>
  <c r="BL30" i="3"/>
  <c r="BM30" i="3"/>
  <c r="BN30" i="3"/>
  <c r="BO30" i="3"/>
  <c r="BP30" i="3"/>
  <c r="BQ30" i="3"/>
  <c r="BR30" i="3"/>
  <c r="N31" i="3"/>
  <c r="V31" i="3"/>
  <c r="O31" i="3" s="1"/>
  <c r="AD31" i="3"/>
  <c r="W31" i="3" s="1"/>
  <c r="AL31" i="3"/>
  <c r="AE31" i="3" s="1"/>
  <c r="AT31" i="3"/>
  <c r="AM31" i="3" s="1"/>
  <c r="BB31" i="3"/>
  <c r="AU31" i="3" s="1"/>
  <c r="BD31" i="3"/>
  <c r="BE31" i="3"/>
  <c r="BF31" i="3"/>
  <c r="BG31" i="3"/>
  <c r="BH31" i="3"/>
  <c r="BI31" i="3"/>
  <c r="BL31" i="3"/>
  <c r="BM31" i="3"/>
  <c r="BN31" i="3"/>
  <c r="BO31" i="3"/>
  <c r="BP31" i="3"/>
  <c r="BQ31" i="3"/>
  <c r="N32" i="3"/>
  <c r="G32" i="3" s="1"/>
  <c r="V32" i="3"/>
  <c r="O32" i="3" s="1"/>
  <c r="AD32" i="3"/>
  <c r="W32" i="3" s="1"/>
  <c r="AL32" i="3"/>
  <c r="AE32" i="3" s="1"/>
  <c r="AT32" i="3"/>
  <c r="AM32" i="3" s="1"/>
  <c r="BB32" i="3"/>
  <c r="AU32" i="3" s="1"/>
  <c r="BD32" i="3"/>
  <c r="BE32" i="3"/>
  <c r="BF32" i="3"/>
  <c r="BG32" i="3"/>
  <c r="BH32" i="3"/>
  <c r="BI32" i="3"/>
  <c r="BL32" i="3"/>
  <c r="BM32" i="3"/>
  <c r="BN32" i="3"/>
  <c r="BO32" i="3"/>
  <c r="BP32" i="3"/>
  <c r="BQ32" i="3"/>
  <c r="N33" i="3"/>
  <c r="G33" i="3" s="1"/>
  <c r="V33" i="3"/>
  <c r="O33" i="3" s="1"/>
  <c r="AD33" i="3"/>
  <c r="W33" i="3" s="1"/>
  <c r="AL33" i="3"/>
  <c r="AE33" i="3" s="1"/>
  <c r="AT33" i="3"/>
  <c r="AM33" i="3" s="1"/>
  <c r="BB33" i="3"/>
  <c r="AU33" i="3" s="1"/>
  <c r="BD33" i="3"/>
  <c r="BE33" i="3"/>
  <c r="BF33" i="3"/>
  <c r="BG33" i="3"/>
  <c r="BH33" i="3"/>
  <c r="BI33" i="3"/>
  <c r="BL33" i="3"/>
  <c r="BM33" i="3"/>
  <c r="BN33" i="3"/>
  <c r="BO33" i="3"/>
  <c r="BP33" i="3"/>
  <c r="BQ33" i="3"/>
  <c r="N35" i="3"/>
  <c r="G35" i="3" s="1"/>
  <c r="V35" i="3"/>
  <c r="O35" i="3" s="1"/>
  <c r="AD35" i="3"/>
  <c r="W35" i="3" s="1"/>
  <c r="AL35" i="3"/>
  <c r="AE35" i="3" s="1"/>
  <c r="AT35" i="3"/>
  <c r="AM35" i="3" s="1"/>
  <c r="BB35" i="3"/>
  <c r="AU35" i="3" s="1"/>
  <c r="BD35" i="3"/>
  <c r="BE35" i="3"/>
  <c r="BF35" i="3"/>
  <c r="BG35" i="3"/>
  <c r="BH35" i="3"/>
  <c r="BI35" i="3"/>
  <c r="BL35" i="3"/>
  <c r="BM35" i="3"/>
  <c r="BN35" i="3"/>
  <c r="BO35" i="3"/>
  <c r="BP35" i="3"/>
  <c r="BQ35" i="3"/>
  <c r="N36" i="3"/>
  <c r="G36" i="3" s="1"/>
  <c r="V36" i="3"/>
  <c r="O36" i="3" s="1"/>
  <c r="AD36" i="3"/>
  <c r="W36" i="3" s="1"/>
  <c r="AL36" i="3"/>
  <c r="AE36" i="3" s="1"/>
  <c r="AT36" i="3"/>
  <c r="AM36" i="3" s="1"/>
  <c r="BB36" i="3"/>
  <c r="AU36" i="3" s="1"/>
  <c r="BD36" i="3"/>
  <c r="BE36" i="3"/>
  <c r="BF36" i="3"/>
  <c r="BG36" i="3"/>
  <c r="BH36" i="3"/>
  <c r="BI36" i="3"/>
  <c r="BL36" i="3"/>
  <c r="BM36" i="3"/>
  <c r="BN36" i="3"/>
  <c r="BO36" i="3"/>
  <c r="BP36" i="3"/>
  <c r="BQ36" i="3"/>
  <c r="N37" i="3"/>
  <c r="G37" i="3" s="1"/>
  <c r="V37" i="3"/>
  <c r="O37" i="3" s="1"/>
  <c r="AD37" i="3"/>
  <c r="W37" i="3" s="1"/>
  <c r="AL37" i="3"/>
  <c r="AE37" i="3" s="1"/>
  <c r="AT37" i="3"/>
  <c r="AM37" i="3" s="1"/>
  <c r="BB37" i="3"/>
  <c r="AU37" i="3" s="1"/>
  <c r="BD37" i="3"/>
  <c r="BE37" i="3"/>
  <c r="BF37" i="3"/>
  <c r="BG37" i="3"/>
  <c r="BH37" i="3"/>
  <c r="BI37" i="3"/>
  <c r="BL37" i="3"/>
  <c r="BM37" i="3"/>
  <c r="BN37" i="3"/>
  <c r="BO37" i="3"/>
  <c r="BP37" i="3"/>
  <c r="BQ37" i="3"/>
  <c r="N38" i="3"/>
  <c r="G38" i="3" s="1"/>
  <c r="V38" i="3"/>
  <c r="O38" i="3" s="1"/>
  <c r="AD38" i="3"/>
  <c r="W38" i="3" s="1"/>
  <c r="AL38" i="3"/>
  <c r="AE38" i="3" s="1"/>
  <c r="AT38" i="3"/>
  <c r="AM38" i="3" s="1"/>
  <c r="BB38" i="3"/>
  <c r="AU38" i="3" s="1"/>
  <c r="BD38" i="3"/>
  <c r="BE38" i="3"/>
  <c r="BF38" i="3"/>
  <c r="BG38" i="3"/>
  <c r="BH38" i="3"/>
  <c r="BI38" i="3"/>
  <c r="BL38" i="3"/>
  <c r="BM38" i="3"/>
  <c r="BN38" i="3"/>
  <c r="BO38" i="3"/>
  <c r="BP38" i="3"/>
  <c r="BQ38" i="3"/>
  <c r="N39" i="3"/>
  <c r="G39" i="3" s="1"/>
  <c r="V39" i="3"/>
  <c r="O39" i="3" s="1"/>
  <c r="AD39" i="3"/>
  <c r="W39" i="3" s="1"/>
  <c r="AL39" i="3"/>
  <c r="AE39" i="3" s="1"/>
  <c r="AT39" i="3"/>
  <c r="AM39" i="3" s="1"/>
  <c r="BB39" i="3"/>
  <c r="AU39" i="3" s="1"/>
  <c r="BD39" i="3"/>
  <c r="BE39" i="3"/>
  <c r="BF39" i="3"/>
  <c r="BG39" i="3"/>
  <c r="BH39" i="3"/>
  <c r="BI39" i="3"/>
  <c r="BJ39" i="3"/>
  <c r="BL39" i="3"/>
  <c r="BM39" i="3"/>
  <c r="BN39" i="3"/>
  <c r="BO39" i="3"/>
  <c r="BP39" i="3"/>
  <c r="BQ39" i="3"/>
  <c r="N41" i="3"/>
  <c r="G41" i="3" s="1"/>
  <c r="V41" i="3"/>
  <c r="O41" i="3" s="1"/>
  <c r="AD41" i="3"/>
  <c r="W41" i="3" s="1"/>
  <c r="AL41" i="3"/>
  <c r="AE41" i="3" s="1"/>
  <c r="AT41" i="3"/>
  <c r="AM41" i="3" s="1"/>
  <c r="BB41" i="3"/>
  <c r="AU41" i="3" s="1"/>
  <c r="BD41" i="3"/>
  <c r="BE41" i="3"/>
  <c r="BF41" i="3"/>
  <c r="BG41" i="3"/>
  <c r="BH41" i="3"/>
  <c r="BI41" i="3"/>
  <c r="BL41" i="3"/>
  <c r="BM41" i="3"/>
  <c r="BN41" i="3"/>
  <c r="BO41" i="3"/>
  <c r="BP41" i="3"/>
  <c r="BQ41" i="3"/>
  <c r="N42" i="3"/>
  <c r="G42" i="3" s="1"/>
  <c r="V42" i="3"/>
  <c r="O42" i="3" s="1"/>
  <c r="AD42" i="3"/>
  <c r="W42" i="3" s="1"/>
  <c r="AL42" i="3"/>
  <c r="AE42" i="3" s="1"/>
  <c r="AT42" i="3"/>
  <c r="AM42" i="3" s="1"/>
  <c r="BB42" i="3"/>
  <c r="AU42" i="3" s="1"/>
  <c r="BD42" i="3"/>
  <c r="BE42" i="3"/>
  <c r="BF42" i="3"/>
  <c r="BG42" i="3"/>
  <c r="BH42" i="3"/>
  <c r="BI42" i="3"/>
  <c r="BL42" i="3"/>
  <c r="BM42" i="3"/>
  <c r="BN42" i="3"/>
  <c r="BO42" i="3"/>
  <c r="BP42" i="3"/>
  <c r="BQ42" i="3"/>
  <c r="N43" i="3"/>
  <c r="G43" i="3" s="1"/>
  <c r="V43" i="3"/>
  <c r="O43" i="3" s="1"/>
  <c r="AD43" i="3"/>
  <c r="W43" i="3" s="1"/>
  <c r="AL43" i="3"/>
  <c r="AE43" i="3" s="1"/>
  <c r="AT43" i="3"/>
  <c r="AM43" i="3" s="1"/>
  <c r="BB43" i="3"/>
  <c r="AU43" i="3" s="1"/>
  <c r="BD43" i="3"/>
  <c r="BE43" i="3"/>
  <c r="BF43" i="3"/>
  <c r="BG43" i="3"/>
  <c r="BH43" i="3"/>
  <c r="BI43" i="3"/>
  <c r="BL43" i="3"/>
  <c r="BM43" i="3"/>
  <c r="BN43" i="3"/>
  <c r="BO43" i="3"/>
  <c r="BP43" i="3"/>
  <c r="BQ43" i="3"/>
  <c r="N44" i="3"/>
  <c r="G44" i="3" s="1"/>
  <c r="V44" i="3"/>
  <c r="O44" i="3" s="1"/>
  <c r="AD44" i="3"/>
  <c r="W44" i="3" s="1"/>
  <c r="AL44" i="3"/>
  <c r="AE44" i="3" s="1"/>
  <c r="AT44" i="3"/>
  <c r="AM44" i="3" s="1"/>
  <c r="BB44" i="3"/>
  <c r="AU44" i="3" s="1"/>
  <c r="BD44" i="3"/>
  <c r="BE44" i="3"/>
  <c r="BF44" i="3"/>
  <c r="BG44" i="3"/>
  <c r="BH44" i="3"/>
  <c r="BI44" i="3"/>
  <c r="BL44" i="3"/>
  <c r="BM44" i="3"/>
  <c r="BN44" i="3"/>
  <c r="BO44" i="3"/>
  <c r="BP44" i="3"/>
  <c r="BQ44" i="3"/>
  <c r="BB45" i="3"/>
  <c r="AU45" i="3" s="1"/>
  <c r="BD45" i="3"/>
  <c r="BE45" i="3"/>
  <c r="BF45" i="3"/>
  <c r="BG45" i="3"/>
  <c r="BH45" i="3"/>
  <c r="BI45" i="3"/>
  <c r="BL45" i="3"/>
  <c r="BM45" i="3"/>
  <c r="BN45" i="3"/>
  <c r="BO45" i="3"/>
  <c r="BP45" i="3"/>
  <c r="BQ45" i="3"/>
  <c r="N46" i="3"/>
  <c r="G46" i="3" s="1"/>
  <c r="V46" i="3"/>
  <c r="O46" i="3" s="1"/>
  <c r="AD46" i="3"/>
  <c r="W46" i="3" s="1"/>
  <c r="AL46" i="3"/>
  <c r="AE46" i="3" s="1"/>
  <c r="AT46" i="3"/>
  <c r="AM46" i="3" s="1"/>
  <c r="BB46" i="3"/>
  <c r="AU46" i="3" s="1"/>
  <c r="BD46" i="3"/>
  <c r="BE46" i="3"/>
  <c r="BF46" i="3"/>
  <c r="BG46" i="3"/>
  <c r="BH46" i="3"/>
  <c r="BI46" i="3"/>
  <c r="BL46" i="3"/>
  <c r="BM46" i="3"/>
  <c r="BN46" i="3"/>
  <c r="BO46" i="3"/>
  <c r="BP46" i="3"/>
  <c r="BQ46" i="3"/>
  <c r="N47" i="3"/>
  <c r="G47" i="3" s="1"/>
  <c r="V47" i="3"/>
  <c r="O47" i="3" s="1"/>
  <c r="AD47" i="3"/>
  <c r="W47" i="3" s="1"/>
  <c r="AL47" i="3"/>
  <c r="AE47" i="3" s="1"/>
  <c r="AT47" i="3"/>
  <c r="AM47" i="3" s="1"/>
  <c r="BB47" i="3"/>
  <c r="AU47" i="3" s="1"/>
  <c r="BD47" i="3"/>
  <c r="BE47" i="3"/>
  <c r="BF47" i="3"/>
  <c r="BG47" i="3"/>
  <c r="BH47" i="3"/>
  <c r="BI47" i="3"/>
  <c r="BJ47" i="3"/>
  <c r="BL47" i="3"/>
  <c r="BM47" i="3"/>
  <c r="BN47" i="3"/>
  <c r="BO47" i="3"/>
  <c r="BP47" i="3"/>
  <c r="BQ47" i="3"/>
  <c r="N48" i="3"/>
  <c r="G48" i="3" s="1"/>
  <c r="V48" i="3"/>
  <c r="O48" i="3" s="1"/>
  <c r="AD48" i="3"/>
  <c r="W48" i="3" s="1"/>
  <c r="AL48" i="3"/>
  <c r="AE48" i="3" s="1"/>
  <c r="AT48" i="3"/>
  <c r="AM48" i="3" s="1"/>
  <c r="BB48" i="3"/>
  <c r="AU48" i="3" s="1"/>
  <c r="BD48" i="3"/>
  <c r="BE48" i="3"/>
  <c r="BF48" i="3"/>
  <c r="BG48" i="3"/>
  <c r="BH48" i="3"/>
  <c r="BI48" i="3"/>
  <c r="BL48" i="3"/>
  <c r="BM48" i="3"/>
  <c r="BN48" i="3"/>
  <c r="BO48" i="3"/>
  <c r="BP48" i="3"/>
  <c r="BQ48" i="3"/>
  <c r="N49" i="3"/>
  <c r="G49" i="3" s="1"/>
  <c r="V49" i="3"/>
  <c r="O49" i="3" s="1"/>
  <c r="AD49" i="3"/>
  <c r="W49" i="3" s="1"/>
  <c r="AL49" i="3"/>
  <c r="AE49" i="3" s="1"/>
  <c r="AT49" i="3"/>
  <c r="AM49" i="3" s="1"/>
  <c r="BB49" i="3"/>
  <c r="AU49" i="3" s="1"/>
  <c r="BD49" i="3"/>
  <c r="BE49" i="3"/>
  <c r="BF49" i="3"/>
  <c r="BG49" i="3"/>
  <c r="BH49" i="3"/>
  <c r="BI49" i="3"/>
  <c r="BL49" i="3"/>
  <c r="BM49" i="3"/>
  <c r="BN49" i="3"/>
  <c r="BO49" i="3"/>
  <c r="BP49" i="3"/>
  <c r="BQ49" i="3"/>
  <c r="N50" i="3"/>
  <c r="G50" i="3" s="1"/>
  <c r="V50" i="3"/>
  <c r="O50" i="3" s="1"/>
  <c r="AD50" i="3"/>
  <c r="W50" i="3" s="1"/>
  <c r="AL50" i="3"/>
  <c r="AE50" i="3" s="1"/>
  <c r="AT50" i="3"/>
  <c r="AM50" i="3" s="1"/>
  <c r="BB50" i="3"/>
  <c r="AU50" i="3" s="1"/>
  <c r="BD50" i="3"/>
  <c r="BE50" i="3"/>
  <c r="BF50" i="3"/>
  <c r="BG50" i="3"/>
  <c r="BH50" i="3"/>
  <c r="BI50" i="3"/>
  <c r="BL50" i="3"/>
  <c r="BM50" i="3"/>
  <c r="BN50" i="3"/>
  <c r="BO50" i="3"/>
  <c r="BP50" i="3"/>
  <c r="BQ50" i="3"/>
  <c r="N52" i="3"/>
  <c r="G52" i="3" s="1"/>
  <c r="V52" i="3"/>
  <c r="O52" i="3" s="1"/>
  <c r="AD52" i="3"/>
  <c r="W52" i="3" s="1"/>
  <c r="AL52" i="3"/>
  <c r="AE52" i="3" s="1"/>
  <c r="AT52" i="3"/>
  <c r="AM52" i="3" s="1"/>
  <c r="BB52" i="3"/>
  <c r="AU52" i="3" s="1"/>
  <c r="BD52" i="3"/>
  <c r="BE52" i="3"/>
  <c r="BF52" i="3"/>
  <c r="BG52" i="3"/>
  <c r="BH52" i="3"/>
  <c r="BI52" i="3"/>
  <c r="BL52" i="3"/>
  <c r="BM52" i="3"/>
  <c r="BN52" i="3"/>
  <c r="BO52" i="3"/>
  <c r="BP52" i="3"/>
  <c r="BQ52" i="3"/>
  <c r="N53" i="3"/>
  <c r="G53" i="3" s="1"/>
  <c r="V53" i="3"/>
  <c r="O53" i="3" s="1"/>
  <c r="AD53" i="3"/>
  <c r="W53" i="3" s="1"/>
  <c r="AL53" i="3"/>
  <c r="AE53" i="3" s="1"/>
  <c r="AT53" i="3"/>
  <c r="AM53" i="3" s="1"/>
  <c r="BB53" i="3"/>
  <c r="AU53" i="3" s="1"/>
  <c r="BD53" i="3"/>
  <c r="BE53" i="3"/>
  <c r="BF53" i="3"/>
  <c r="BG53" i="3"/>
  <c r="BH53" i="3"/>
  <c r="BI53" i="3"/>
  <c r="BL53" i="3"/>
  <c r="BM53" i="3"/>
  <c r="BN53" i="3"/>
  <c r="BO53" i="3"/>
  <c r="BP53" i="3"/>
  <c r="BQ53" i="3"/>
  <c r="N54" i="3"/>
  <c r="G54" i="3" s="1"/>
  <c r="V54" i="3"/>
  <c r="O54" i="3" s="1"/>
  <c r="AD54" i="3"/>
  <c r="W54" i="3" s="1"/>
  <c r="AL54" i="3"/>
  <c r="AE54" i="3" s="1"/>
  <c r="AT54" i="3"/>
  <c r="AM54" i="3" s="1"/>
  <c r="BB54" i="3"/>
  <c r="AU54" i="3" s="1"/>
  <c r="BD54" i="3"/>
  <c r="BE54" i="3"/>
  <c r="BF54" i="3"/>
  <c r="BG54" i="3"/>
  <c r="BH54" i="3"/>
  <c r="BI54" i="3"/>
  <c r="BL54" i="3"/>
  <c r="BM54" i="3"/>
  <c r="BN54" i="3"/>
  <c r="BO54" i="3"/>
  <c r="BP54" i="3"/>
  <c r="BQ54" i="3"/>
  <c r="N55" i="3"/>
  <c r="G55" i="3" s="1"/>
  <c r="V55" i="3"/>
  <c r="O55" i="3" s="1"/>
  <c r="AD55" i="3"/>
  <c r="W55" i="3" s="1"/>
  <c r="AL55" i="3"/>
  <c r="AE55" i="3" s="1"/>
  <c r="AT55" i="3"/>
  <c r="AM55" i="3" s="1"/>
  <c r="BB55" i="3"/>
  <c r="AU55" i="3" s="1"/>
  <c r="BD55" i="3"/>
  <c r="BE55" i="3"/>
  <c r="BF55" i="3"/>
  <c r="BG55" i="3"/>
  <c r="BH55" i="3"/>
  <c r="BI55" i="3"/>
  <c r="BJ55" i="3"/>
  <c r="BL55" i="3"/>
  <c r="BM55" i="3"/>
  <c r="BN55" i="3"/>
  <c r="BO55" i="3"/>
  <c r="BP55" i="3"/>
  <c r="BQ55" i="3"/>
  <c r="N56" i="3"/>
  <c r="G56" i="3" s="1"/>
  <c r="V56" i="3"/>
  <c r="O56" i="3" s="1"/>
  <c r="AD56" i="3"/>
  <c r="W56" i="3" s="1"/>
  <c r="AL56" i="3"/>
  <c r="AE56" i="3" s="1"/>
  <c r="AT56" i="3"/>
  <c r="AM56" i="3" s="1"/>
  <c r="BB56" i="3"/>
  <c r="AU56" i="3" s="1"/>
  <c r="BD56" i="3"/>
  <c r="BE56" i="3"/>
  <c r="BF56" i="3"/>
  <c r="BG56" i="3"/>
  <c r="BH56" i="3"/>
  <c r="BI56" i="3"/>
  <c r="BL56" i="3"/>
  <c r="BM56" i="3"/>
  <c r="BN56" i="3"/>
  <c r="BO56" i="3"/>
  <c r="BP56" i="3"/>
  <c r="BQ56" i="3"/>
  <c r="N57" i="3"/>
  <c r="G57" i="3" s="1"/>
  <c r="V57" i="3"/>
  <c r="O57" i="3" s="1"/>
  <c r="AD57" i="3"/>
  <c r="W57" i="3" s="1"/>
  <c r="AL57" i="3"/>
  <c r="AE57" i="3" s="1"/>
  <c r="AT57" i="3"/>
  <c r="AM57" i="3" s="1"/>
  <c r="BB57" i="3"/>
  <c r="AU57" i="3" s="1"/>
  <c r="BD57" i="3"/>
  <c r="BE57" i="3"/>
  <c r="BF57" i="3"/>
  <c r="BG57" i="3"/>
  <c r="BH57" i="3"/>
  <c r="BI57" i="3"/>
  <c r="BL57" i="3"/>
  <c r="BM57" i="3"/>
  <c r="BN57" i="3"/>
  <c r="BO57" i="3"/>
  <c r="BP57" i="3"/>
  <c r="BQ57" i="3"/>
  <c r="BB58" i="3"/>
  <c r="AU58" i="3" s="1"/>
  <c r="BD58" i="3"/>
  <c r="BE58" i="3"/>
  <c r="BF58" i="3"/>
  <c r="BG58" i="3"/>
  <c r="BH58" i="3"/>
  <c r="BI58" i="3"/>
  <c r="BL58" i="3"/>
  <c r="BM58" i="3"/>
  <c r="BN58" i="3"/>
  <c r="BO58" i="3"/>
  <c r="BP58" i="3"/>
  <c r="BQ58" i="3"/>
  <c r="N59" i="3"/>
  <c r="G59" i="3" s="1"/>
  <c r="V59" i="3"/>
  <c r="O59" i="3" s="1"/>
  <c r="AD59" i="3"/>
  <c r="W59" i="3" s="1"/>
  <c r="AL59" i="3"/>
  <c r="AE59" i="3" s="1"/>
  <c r="AT59" i="3"/>
  <c r="AM59" i="3" s="1"/>
  <c r="BB59" i="3"/>
  <c r="AU59" i="3" s="1"/>
  <c r="BD59" i="3"/>
  <c r="BE59" i="3"/>
  <c r="BF59" i="3"/>
  <c r="BG59" i="3"/>
  <c r="BH59" i="3"/>
  <c r="BI59" i="3"/>
  <c r="BL59" i="3"/>
  <c r="BM59" i="3"/>
  <c r="BN59" i="3"/>
  <c r="BO59" i="3"/>
  <c r="BP59" i="3"/>
  <c r="BQ59" i="3"/>
  <c r="N60" i="3"/>
  <c r="G60" i="3" s="1"/>
  <c r="V60" i="3"/>
  <c r="O60" i="3" s="1"/>
  <c r="AD60" i="3"/>
  <c r="W60" i="3" s="1"/>
  <c r="AL60" i="3"/>
  <c r="AE60" i="3" s="1"/>
  <c r="AT60" i="3"/>
  <c r="AM60" i="3" s="1"/>
  <c r="BB60" i="3"/>
  <c r="AU60" i="3" s="1"/>
  <c r="BD60" i="3"/>
  <c r="BE60" i="3"/>
  <c r="BF60" i="3"/>
  <c r="BG60" i="3"/>
  <c r="BH60" i="3"/>
  <c r="BI60" i="3"/>
  <c r="BL60" i="3"/>
  <c r="BM60" i="3"/>
  <c r="BN60" i="3"/>
  <c r="BO60" i="3"/>
  <c r="BP60" i="3"/>
  <c r="BQ60" i="3"/>
  <c r="N61" i="3"/>
  <c r="G61" i="3" s="1"/>
  <c r="V61" i="3"/>
  <c r="O61" i="3" s="1"/>
  <c r="AD61" i="3"/>
  <c r="W61" i="3" s="1"/>
  <c r="AL61" i="3"/>
  <c r="AE61" i="3" s="1"/>
  <c r="AT61" i="3"/>
  <c r="AM61" i="3" s="1"/>
  <c r="BB61" i="3"/>
  <c r="AU61" i="3" s="1"/>
  <c r="BD61" i="3"/>
  <c r="BE61" i="3"/>
  <c r="BF61" i="3"/>
  <c r="BG61" i="3"/>
  <c r="BH61" i="3"/>
  <c r="BI61" i="3"/>
  <c r="BL61" i="3"/>
  <c r="BM61" i="3"/>
  <c r="BN61" i="3"/>
  <c r="BO61" i="3"/>
  <c r="BP61" i="3"/>
  <c r="BQ61" i="3"/>
  <c r="N62" i="3"/>
  <c r="G62" i="3" s="1"/>
  <c r="V62" i="3"/>
  <c r="O62" i="3" s="1"/>
  <c r="AD62" i="3"/>
  <c r="W62" i="3" s="1"/>
  <c r="AL62" i="3"/>
  <c r="AE62" i="3" s="1"/>
  <c r="AT62" i="3"/>
  <c r="AM62" i="3" s="1"/>
  <c r="BB62" i="3"/>
  <c r="AU62" i="3" s="1"/>
  <c r="BD62" i="3"/>
  <c r="BE62" i="3"/>
  <c r="BF62" i="3"/>
  <c r="BG62" i="3"/>
  <c r="BH62" i="3"/>
  <c r="BI62" i="3"/>
  <c r="BL62" i="3"/>
  <c r="BM62" i="3"/>
  <c r="BN62" i="3"/>
  <c r="BO62" i="3"/>
  <c r="BP62" i="3"/>
  <c r="BQ62" i="3"/>
  <c r="BB63" i="3"/>
  <c r="AU63" i="3" s="1"/>
  <c r="BD63" i="3"/>
  <c r="BE63" i="3"/>
  <c r="BF63" i="3"/>
  <c r="BG63" i="3"/>
  <c r="BH63" i="3"/>
  <c r="BI63" i="3"/>
  <c r="BL63" i="3"/>
  <c r="BM63" i="3"/>
  <c r="BN63" i="3"/>
  <c r="BO63" i="3"/>
  <c r="BP63" i="3"/>
  <c r="BQ63" i="3"/>
  <c r="N64" i="3"/>
  <c r="V64" i="3"/>
  <c r="AD64" i="3"/>
  <c r="W64" i="3" s="1"/>
  <c r="AL64" i="3"/>
  <c r="AE64" i="3" s="1"/>
  <c r="AT64" i="3"/>
  <c r="AM64" i="3" s="1"/>
  <c r="BB64" i="3"/>
  <c r="AU64" i="3" s="1"/>
  <c r="BD64" i="3"/>
  <c r="BE64" i="3"/>
  <c r="BF64" i="3"/>
  <c r="BG64" i="3"/>
  <c r="BH64" i="3"/>
  <c r="BI64" i="3"/>
  <c r="BL64" i="3"/>
  <c r="BM64" i="3"/>
  <c r="BN64" i="3"/>
  <c r="BO64" i="3"/>
  <c r="BP64" i="3"/>
  <c r="BQ64" i="3"/>
  <c r="N65" i="3"/>
  <c r="G65" i="3" s="1"/>
  <c r="V65" i="3"/>
  <c r="O65" i="3" s="1"/>
  <c r="AD65" i="3"/>
  <c r="W65" i="3" s="1"/>
  <c r="AL65" i="3"/>
  <c r="AE65" i="3" s="1"/>
  <c r="AT65" i="3"/>
  <c r="BB65" i="3"/>
  <c r="AU65" i="3" s="1"/>
  <c r="BD65" i="3"/>
  <c r="BE65" i="3"/>
  <c r="BF65" i="3"/>
  <c r="BG65" i="3"/>
  <c r="BH65" i="3"/>
  <c r="BI65" i="3"/>
  <c r="BL65" i="3"/>
  <c r="BM65" i="3"/>
  <c r="BN65" i="3"/>
  <c r="BO65" i="3"/>
  <c r="BP65" i="3"/>
  <c r="BQ65" i="3"/>
  <c r="N66" i="3"/>
  <c r="G66" i="3" s="1"/>
  <c r="V66" i="3"/>
  <c r="O66" i="3" s="1"/>
  <c r="AD66" i="3"/>
  <c r="W66" i="3" s="1"/>
  <c r="AL66" i="3"/>
  <c r="AE66" i="3" s="1"/>
  <c r="AT66" i="3"/>
  <c r="AM66" i="3" s="1"/>
  <c r="BB66" i="3"/>
  <c r="AU66" i="3" s="1"/>
  <c r="BD66" i="3"/>
  <c r="BE66" i="3"/>
  <c r="BF66" i="3"/>
  <c r="BG66" i="3"/>
  <c r="BH66" i="3"/>
  <c r="BI66" i="3"/>
  <c r="BJ66" i="3"/>
  <c r="BL66" i="3"/>
  <c r="BM66" i="3"/>
  <c r="BN66" i="3"/>
  <c r="BO66" i="3"/>
  <c r="BP66" i="3"/>
  <c r="BQ66" i="3"/>
  <c r="BB67" i="3"/>
  <c r="AU67" i="3" s="1"/>
  <c r="BD67" i="3"/>
  <c r="BE67" i="3"/>
  <c r="BF67" i="3"/>
  <c r="BG67" i="3"/>
  <c r="BH67" i="3"/>
  <c r="BI67" i="3"/>
  <c r="BL67" i="3"/>
  <c r="BM67" i="3"/>
  <c r="BN67" i="3"/>
  <c r="BO67" i="3"/>
  <c r="BP67" i="3"/>
  <c r="BQ67" i="3"/>
  <c r="N68" i="3"/>
  <c r="V68" i="3"/>
  <c r="AD68" i="3"/>
  <c r="W68" i="3" s="1"/>
  <c r="AL68" i="3"/>
  <c r="AE68" i="3" s="1"/>
  <c r="AT68" i="3"/>
  <c r="AM68" i="3" s="1"/>
  <c r="BB68" i="3"/>
  <c r="AU68" i="3" s="1"/>
  <c r="BD68" i="3"/>
  <c r="BE68" i="3"/>
  <c r="BF68" i="3"/>
  <c r="BG68" i="3"/>
  <c r="BH68" i="3"/>
  <c r="BI68" i="3"/>
  <c r="BL68" i="3"/>
  <c r="BM68" i="3"/>
  <c r="BN68" i="3"/>
  <c r="BO68" i="3"/>
  <c r="BP68" i="3"/>
  <c r="BQ68" i="3"/>
  <c r="N69" i="3"/>
  <c r="G69" i="3" s="1"/>
  <c r="V69" i="3"/>
  <c r="O69" i="3" s="1"/>
  <c r="AD69" i="3"/>
  <c r="AL69" i="3"/>
  <c r="AT69" i="3"/>
  <c r="AM69" i="3" s="1"/>
  <c r="BB69" i="3"/>
  <c r="AU69" i="3" s="1"/>
  <c r="BD69" i="3"/>
  <c r="BE69" i="3"/>
  <c r="BF69" i="3"/>
  <c r="BG69" i="3"/>
  <c r="BH69" i="3"/>
  <c r="BI69" i="3"/>
  <c r="BL69" i="3"/>
  <c r="BM69" i="3"/>
  <c r="BN69" i="3"/>
  <c r="BO69" i="3"/>
  <c r="BP69" i="3"/>
  <c r="BQ69" i="3"/>
  <c r="N70" i="3"/>
  <c r="V70" i="3"/>
  <c r="O70" i="3" s="1"/>
  <c r="AD70" i="3"/>
  <c r="W70" i="3" s="1"/>
  <c r="AL70" i="3"/>
  <c r="AT70" i="3"/>
  <c r="AM70" i="3" s="1"/>
  <c r="BB70" i="3"/>
  <c r="AU70" i="3" s="1"/>
  <c r="BD70" i="3"/>
  <c r="BE70" i="3"/>
  <c r="BF70" i="3"/>
  <c r="BG70" i="3"/>
  <c r="BH70" i="3"/>
  <c r="BI70" i="3"/>
  <c r="BL70" i="3"/>
  <c r="BM70" i="3"/>
  <c r="BN70" i="3"/>
  <c r="BO70" i="3"/>
  <c r="BP70" i="3"/>
  <c r="BQ70" i="3"/>
  <c r="N71" i="3"/>
  <c r="V71" i="3"/>
  <c r="AD71" i="3"/>
  <c r="W71" i="3" s="1"/>
  <c r="AL71" i="3"/>
  <c r="AE71" i="3" s="1"/>
  <c r="AT71" i="3"/>
  <c r="AM71" i="3" s="1"/>
  <c r="BB71" i="3"/>
  <c r="AU71" i="3" s="1"/>
  <c r="BD71" i="3"/>
  <c r="BE71" i="3"/>
  <c r="BF71" i="3"/>
  <c r="BG71" i="3"/>
  <c r="BH71" i="3"/>
  <c r="BI71" i="3"/>
  <c r="BL71" i="3"/>
  <c r="BM71" i="3"/>
  <c r="BN71" i="3"/>
  <c r="BO71" i="3"/>
  <c r="BP71" i="3"/>
  <c r="BQ71" i="3"/>
  <c r="N72" i="3"/>
  <c r="V72" i="3"/>
  <c r="AD72" i="3"/>
  <c r="W72" i="3" s="1"/>
  <c r="AL72" i="3"/>
  <c r="AE72" i="3" s="1"/>
  <c r="AT72" i="3"/>
  <c r="AM72" i="3" s="1"/>
  <c r="BB72" i="3"/>
  <c r="AU72" i="3" s="1"/>
  <c r="BD72" i="3"/>
  <c r="BE72" i="3"/>
  <c r="BF72" i="3"/>
  <c r="BG72" i="3"/>
  <c r="BH72" i="3"/>
  <c r="BI72" i="3"/>
  <c r="BL72" i="3"/>
  <c r="BM72" i="3"/>
  <c r="BN72" i="3"/>
  <c r="BO72" i="3"/>
  <c r="BP72" i="3"/>
  <c r="BQ72" i="3"/>
  <c r="N74" i="3"/>
  <c r="V74" i="3"/>
  <c r="O74" i="3" s="1"/>
  <c r="AD74" i="3"/>
  <c r="W74" i="3" s="1"/>
  <c r="AL74" i="3"/>
  <c r="AE74" i="3" s="1"/>
  <c r="AT74" i="3"/>
  <c r="AM74" i="3" s="1"/>
  <c r="BB74" i="3"/>
  <c r="AU74" i="3" s="1"/>
  <c r="BD74" i="3"/>
  <c r="BE74" i="3"/>
  <c r="BF74" i="3"/>
  <c r="BG74" i="3"/>
  <c r="BH74" i="3"/>
  <c r="BI74" i="3"/>
  <c r="BL74" i="3"/>
  <c r="BM74" i="3"/>
  <c r="BN74" i="3"/>
  <c r="BO74" i="3"/>
  <c r="BP74" i="3"/>
  <c r="BQ74" i="3"/>
  <c r="N75" i="3"/>
  <c r="G75" i="3" s="1"/>
  <c r="V75" i="3"/>
  <c r="AD75" i="3"/>
  <c r="AL75" i="3"/>
  <c r="AE75" i="3" s="1"/>
  <c r="AT75" i="3"/>
  <c r="AM75" i="3" s="1"/>
  <c r="BB75" i="3"/>
  <c r="AU75" i="3" s="1"/>
  <c r="BD75" i="3"/>
  <c r="BE75" i="3"/>
  <c r="BF75" i="3"/>
  <c r="BG75" i="3"/>
  <c r="BH75" i="3"/>
  <c r="BI75" i="3"/>
  <c r="BL75" i="3"/>
  <c r="BM75" i="3"/>
  <c r="BN75" i="3"/>
  <c r="BO75" i="3"/>
  <c r="BP75" i="3"/>
  <c r="BQ75" i="3"/>
  <c r="N76" i="3"/>
  <c r="V76" i="3"/>
  <c r="O76" i="3" s="1"/>
  <c r="AD76" i="3"/>
  <c r="W76" i="3" s="1"/>
  <c r="AL76" i="3"/>
  <c r="AT76" i="3"/>
  <c r="AM76" i="3" s="1"/>
  <c r="BB76" i="3"/>
  <c r="AU76" i="3" s="1"/>
  <c r="BD76" i="3"/>
  <c r="BE76" i="3"/>
  <c r="BF76" i="3"/>
  <c r="BG76" i="3"/>
  <c r="BH76" i="3"/>
  <c r="BI76" i="3"/>
  <c r="BL76" i="3"/>
  <c r="BM76" i="3"/>
  <c r="BN76" i="3"/>
  <c r="BO76" i="3"/>
  <c r="BP76" i="3"/>
  <c r="BQ76" i="3"/>
  <c r="BD77" i="3"/>
  <c r="BE77" i="3"/>
  <c r="BF77" i="3"/>
  <c r="BG77" i="3"/>
  <c r="BH77" i="3"/>
  <c r="BI77" i="3"/>
  <c r="BL77" i="3"/>
  <c r="BM77" i="3"/>
  <c r="BN77" i="3"/>
  <c r="BO77" i="3"/>
  <c r="BP77" i="3"/>
  <c r="BQ77" i="3"/>
  <c r="N78" i="3"/>
  <c r="V78" i="3"/>
  <c r="O78" i="3" s="1"/>
  <c r="AD78" i="3"/>
  <c r="W78" i="3" s="1"/>
  <c r="AL78" i="3"/>
  <c r="AT78" i="3"/>
  <c r="AM78" i="3" s="1"/>
  <c r="BB78" i="3"/>
  <c r="AU78" i="3" s="1"/>
  <c r="BD78" i="3"/>
  <c r="BE78" i="3"/>
  <c r="BF78" i="3"/>
  <c r="BG78" i="3"/>
  <c r="BH78" i="3"/>
  <c r="BI78" i="3"/>
  <c r="BL78" i="3"/>
  <c r="BM78" i="3"/>
  <c r="BN78" i="3"/>
  <c r="BO78" i="3"/>
  <c r="BP78" i="3"/>
  <c r="BQ78" i="3"/>
  <c r="N79" i="3"/>
  <c r="V79" i="3"/>
  <c r="O79" i="3" s="1"/>
  <c r="AD79" i="3"/>
  <c r="W79" i="3" s="1"/>
  <c r="AL79" i="3"/>
  <c r="AE79" i="3" s="1"/>
  <c r="AT79" i="3"/>
  <c r="AM79" i="3" s="1"/>
  <c r="BB79" i="3"/>
  <c r="AU79" i="3" s="1"/>
  <c r="BD79" i="3"/>
  <c r="BE79" i="3"/>
  <c r="BF79" i="3"/>
  <c r="BG79" i="3"/>
  <c r="BH79" i="3"/>
  <c r="BI79" i="3"/>
  <c r="BL79" i="3"/>
  <c r="BM79" i="3"/>
  <c r="BN79" i="3"/>
  <c r="BO79" i="3"/>
  <c r="BP79" i="3"/>
  <c r="BQ79" i="3"/>
  <c r="N80" i="3"/>
  <c r="V80" i="3"/>
  <c r="AD80" i="3"/>
  <c r="W80" i="3" s="1"/>
  <c r="AL80" i="3"/>
  <c r="AE80" i="3" s="1"/>
  <c r="AT80" i="3"/>
  <c r="AM80" i="3" s="1"/>
  <c r="BB80" i="3"/>
  <c r="AU80" i="3" s="1"/>
  <c r="BD80" i="3"/>
  <c r="BE80" i="3"/>
  <c r="BF80" i="3"/>
  <c r="BG80" i="3"/>
  <c r="BH80" i="3"/>
  <c r="BI80" i="3"/>
  <c r="BL80" i="3"/>
  <c r="BM80" i="3"/>
  <c r="BN80" i="3"/>
  <c r="BO80" i="3"/>
  <c r="BP80" i="3"/>
  <c r="BQ80" i="3"/>
  <c r="BD81" i="3"/>
  <c r="BE81" i="3"/>
  <c r="BF81" i="3"/>
  <c r="BG81" i="3"/>
  <c r="BH81" i="3"/>
  <c r="BI81" i="3"/>
  <c r="BL81" i="3"/>
  <c r="BM81" i="3"/>
  <c r="BN81" i="3"/>
  <c r="BO81" i="3"/>
  <c r="BP81" i="3"/>
  <c r="BQ81" i="3"/>
  <c r="N82" i="3"/>
  <c r="V82" i="3"/>
  <c r="AD82" i="3"/>
  <c r="W82" i="3" s="1"/>
  <c r="AL82" i="3"/>
  <c r="AE82" i="3" s="1"/>
  <c r="AT82" i="3"/>
  <c r="AM82" i="3" s="1"/>
  <c r="BB82" i="3"/>
  <c r="AU82" i="3" s="1"/>
  <c r="BD82" i="3"/>
  <c r="BE82" i="3"/>
  <c r="BF82" i="3"/>
  <c r="BG82" i="3"/>
  <c r="BH82" i="3"/>
  <c r="BI82" i="3"/>
  <c r="BL82" i="3"/>
  <c r="BM82" i="3"/>
  <c r="BN82" i="3"/>
  <c r="BO82" i="3"/>
  <c r="BP82" i="3"/>
  <c r="BQ82" i="3"/>
  <c r="N83" i="3"/>
  <c r="V83" i="3"/>
  <c r="AD83" i="3"/>
  <c r="W83" i="3" s="1"/>
  <c r="AL83" i="3"/>
  <c r="AE83" i="3" s="1"/>
  <c r="AT83" i="3"/>
  <c r="AM83" i="3" s="1"/>
  <c r="BB83" i="3"/>
  <c r="AU83" i="3" s="1"/>
  <c r="BD83" i="3"/>
  <c r="BE83" i="3"/>
  <c r="BF83" i="3"/>
  <c r="BG83" i="3"/>
  <c r="BH83" i="3"/>
  <c r="BI83" i="3"/>
  <c r="BL83" i="3"/>
  <c r="BM83" i="3"/>
  <c r="BN83" i="3"/>
  <c r="BO83" i="3"/>
  <c r="BP83" i="3"/>
  <c r="BQ83" i="3"/>
  <c r="N84" i="3"/>
  <c r="V84" i="3"/>
  <c r="AD84" i="3"/>
  <c r="W84" i="3" s="1"/>
  <c r="AL84" i="3"/>
  <c r="AE84" i="3" s="1"/>
  <c r="AT84" i="3"/>
  <c r="AM84" i="3" s="1"/>
  <c r="BB84" i="3"/>
  <c r="AU84" i="3" s="1"/>
  <c r="BD84" i="3"/>
  <c r="BE84" i="3"/>
  <c r="BF84" i="3"/>
  <c r="BG84" i="3"/>
  <c r="BH84" i="3"/>
  <c r="BI84" i="3"/>
  <c r="BL84" i="3"/>
  <c r="BM84" i="3"/>
  <c r="BN84" i="3"/>
  <c r="BO84" i="3"/>
  <c r="BP84" i="3"/>
  <c r="BQ84" i="3"/>
  <c r="N108" i="3"/>
  <c r="G108" i="3" s="1"/>
  <c r="V108" i="3"/>
  <c r="O108" i="3" s="1"/>
  <c r="AD108" i="3"/>
  <c r="AL108" i="3"/>
  <c r="AT108" i="3"/>
  <c r="AM108" i="3" s="1"/>
  <c r="BB108" i="3"/>
  <c r="AU108" i="3" s="1"/>
  <c r="BD108" i="3"/>
  <c r="BE108" i="3"/>
  <c r="BF108" i="3"/>
  <c r="BG108" i="3"/>
  <c r="BH108" i="3"/>
  <c r="BI108" i="3"/>
  <c r="BL108" i="3"/>
  <c r="BM108" i="3"/>
  <c r="BN108" i="3"/>
  <c r="BO108" i="3"/>
  <c r="BP108" i="3"/>
  <c r="BQ108" i="3"/>
  <c r="N109" i="3"/>
  <c r="V109" i="3"/>
  <c r="AD109" i="3"/>
  <c r="W109" i="3" s="1"/>
  <c r="AL109" i="3"/>
  <c r="AE109" i="3" s="1"/>
  <c r="AT109" i="3"/>
  <c r="AM109" i="3" s="1"/>
  <c r="BB109" i="3"/>
  <c r="AU109" i="3" s="1"/>
  <c r="BD109" i="3"/>
  <c r="BE109" i="3"/>
  <c r="BF109" i="3"/>
  <c r="BG109" i="3"/>
  <c r="BH109" i="3"/>
  <c r="BI109" i="3"/>
  <c r="BL109" i="3"/>
  <c r="BM109" i="3"/>
  <c r="BN109" i="3"/>
  <c r="BO109" i="3"/>
  <c r="BP109" i="3"/>
  <c r="BQ109" i="3"/>
  <c r="N110" i="3"/>
  <c r="G110" i="3" s="1"/>
  <c r="V110" i="3"/>
  <c r="O110" i="3" s="1"/>
  <c r="AD110" i="3"/>
  <c r="AL110" i="3"/>
  <c r="AE110" i="3" s="1"/>
  <c r="AT110" i="3"/>
  <c r="AM110" i="3" s="1"/>
  <c r="BB110" i="3"/>
  <c r="AU110" i="3" s="1"/>
  <c r="BD110" i="3"/>
  <c r="BE110" i="3"/>
  <c r="BF110" i="3"/>
  <c r="BG110" i="3"/>
  <c r="BH110" i="3"/>
  <c r="BI110" i="3"/>
  <c r="BL110" i="3"/>
  <c r="BM110" i="3"/>
  <c r="BN110" i="3"/>
  <c r="BO110" i="3"/>
  <c r="BP110" i="3"/>
  <c r="BQ110" i="3"/>
  <c r="N111" i="3"/>
  <c r="G111" i="3" s="1"/>
  <c r="V111" i="3"/>
  <c r="O111" i="3" s="1"/>
  <c r="AD111" i="3"/>
  <c r="W111" i="3" s="1"/>
  <c r="AL111" i="3"/>
  <c r="AE111" i="3" s="1"/>
  <c r="AT111" i="3"/>
  <c r="AM111" i="3" s="1"/>
  <c r="BB111" i="3"/>
  <c r="AU111" i="3" s="1"/>
  <c r="BD111" i="3"/>
  <c r="BE111" i="3"/>
  <c r="BF111" i="3"/>
  <c r="BG111" i="3"/>
  <c r="BH111" i="3"/>
  <c r="BI111" i="3"/>
  <c r="BJ111" i="3"/>
  <c r="BL111" i="3"/>
  <c r="BM111" i="3"/>
  <c r="BN111" i="3"/>
  <c r="BO111" i="3"/>
  <c r="BP111" i="3"/>
  <c r="BQ111" i="3"/>
  <c r="N112" i="3"/>
  <c r="G112" i="3" s="1"/>
  <c r="V112" i="3"/>
  <c r="O112" i="3" s="1"/>
  <c r="AD112" i="3"/>
  <c r="W112" i="3" s="1"/>
  <c r="AL112" i="3"/>
  <c r="AE112" i="3" s="1"/>
  <c r="AT112" i="3"/>
  <c r="AM112" i="3" s="1"/>
  <c r="BB112" i="3"/>
  <c r="AU112" i="3" s="1"/>
  <c r="BD112" i="3"/>
  <c r="BE112" i="3"/>
  <c r="BF112" i="3"/>
  <c r="BG112" i="3"/>
  <c r="BH112" i="3"/>
  <c r="BI112" i="3"/>
  <c r="BL112" i="3"/>
  <c r="BM112" i="3"/>
  <c r="BN112" i="3"/>
  <c r="BO112" i="3"/>
  <c r="BP112" i="3"/>
  <c r="BQ112" i="3"/>
  <c r="N113" i="3"/>
  <c r="G113" i="3" s="1"/>
  <c r="V113" i="3"/>
  <c r="O113" i="3" s="1"/>
  <c r="AD113" i="3"/>
  <c r="W113" i="3" s="1"/>
  <c r="AL113" i="3"/>
  <c r="AE113" i="3" s="1"/>
  <c r="AT113" i="3"/>
  <c r="AM113" i="3" s="1"/>
  <c r="BB113" i="3"/>
  <c r="AU113" i="3" s="1"/>
  <c r="BD113" i="3"/>
  <c r="BE113" i="3"/>
  <c r="BF113" i="3"/>
  <c r="BG113" i="3"/>
  <c r="BH113" i="3"/>
  <c r="BI113" i="3"/>
  <c r="BL113" i="3"/>
  <c r="BM113" i="3"/>
  <c r="BN113" i="3"/>
  <c r="BO113" i="3"/>
  <c r="BP113" i="3"/>
  <c r="BQ113" i="3"/>
  <c r="N114" i="3"/>
  <c r="G114" i="3" s="1"/>
  <c r="V114" i="3"/>
  <c r="O114" i="3" s="1"/>
  <c r="AD114" i="3"/>
  <c r="W114" i="3" s="1"/>
  <c r="AL114" i="3"/>
  <c r="AE114" i="3" s="1"/>
  <c r="AT114" i="3"/>
  <c r="AM114" i="3" s="1"/>
  <c r="BB114" i="3"/>
  <c r="AU114" i="3" s="1"/>
  <c r="BD114" i="3"/>
  <c r="BE114" i="3"/>
  <c r="BF114" i="3"/>
  <c r="BG114" i="3"/>
  <c r="BH114" i="3"/>
  <c r="BI114" i="3"/>
  <c r="BL114" i="3"/>
  <c r="BM114" i="3"/>
  <c r="BN114" i="3"/>
  <c r="BO114" i="3"/>
  <c r="BP114" i="3"/>
  <c r="BQ114" i="3"/>
  <c r="N115" i="3"/>
  <c r="G115" i="3" s="1"/>
  <c r="V115" i="3"/>
  <c r="O115" i="3" s="1"/>
  <c r="AD115" i="3"/>
  <c r="W115" i="3" s="1"/>
  <c r="AL115" i="3"/>
  <c r="AE115" i="3" s="1"/>
  <c r="AT115" i="3"/>
  <c r="AM115" i="3" s="1"/>
  <c r="BB115" i="3"/>
  <c r="AU115" i="3" s="1"/>
  <c r="BD115" i="3"/>
  <c r="BE115" i="3"/>
  <c r="BF115" i="3"/>
  <c r="BG115" i="3"/>
  <c r="BH115" i="3"/>
  <c r="BI115" i="3"/>
  <c r="BL115" i="3"/>
  <c r="BM115" i="3"/>
  <c r="BN115" i="3"/>
  <c r="BO115" i="3"/>
  <c r="BP115" i="3"/>
  <c r="BQ115" i="3"/>
  <c r="N116" i="3"/>
  <c r="G116" i="3" s="1"/>
  <c r="V116" i="3"/>
  <c r="O116" i="3" s="1"/>
  <c r="AD116" i="3"/>
  <c r="W116" i="3" s="1"/>
  <c r="AL116" i="3"/>
  <c r="AE116" i="3" s="1"/>
  <c r="AT116" i="3"/>
  <c r="AM116" i="3" s="1"/>
  <c r="BB116" i="3"/>
  <c r="AU116" i="3" s="1"/>
  <c r="BD116" i="3"/>
  <c r="BE116" i="3"/>
  <c r="BF116" i="3"/>
  <c r="BG116" i="3"/>
  <c r="BH116" i="3"/>
  <c r="BI116" i="3"/>
  <c r="BL116" i="3"/>
  <c r="BM116" i="3"/>
  <c r="BN116" i="3"/>
  <c r="BO116" i="3"/>
  <c r="BP116" i="3"/>
  <c r="BQ116" i="3"/>
  <c r="N117" i="3"/>
  <c r="G117" i="3" s="1"/>
  <c r="V117" i="3"/>
  <c r="O117" i="3" s="1"/>
  <c r="AD117" i="3"/>
  <c r="W117" i="3" s="1"/>
  <c r="AL117" i="3"/>
  <c r="AT117" i="3"/>
  <c r="AM117" i="3" s="1"/>
  <c r="BB117" i="3"/>
  <c r="AU117" i="3" s="1"/>
  <c r="BD117" i="3"/>
  <c r="BE117" i="3"/>
  <c r="BF117" i="3"/>
  <c r="BG117" i="3"/>
  <c r="BH117" i="3"/>
  <c r="BI117" i="3"/>
  <c r="BJ117" i="3"/>
  <c r="BL117" i="3"/>
  <c r="BM117" i="3"/>
  <c r="BN117" i="3"/>
  <c r="BO117" i="3"/>
  <c r="BP117" i="3"/>
  <c r="BQ117" i="3"/>
  <c r="N126" i="3"/>
  <c r="G126" i="3" s="1"/>
  <c r="V126" i="3"/>
  <c r="AD126" i="3"/>
  <c r="W126" i="3" s="1"/>
  <c r="AL126" i="3"/>
  <c r="AE126" i="3" s="1"/>
  <c r="AT126" i="3"/>
  <c r="AM126" i="3" s="1"/>
  <c r="BB126" i="3"/>
  <c r="AU126" i="3" s="1"/>
  <c r="BD126" i="3"/>
  <c r="BE126" i="3"/>
  <c r="BF126" i="3"/>
  <c r="BG126" i="3"/>
  <c r="BH126" i="3"/>
  <c r="BI126" i="3"/>
  <c r="BJ126" i="3"/>
  <c r="BL126" i="3"/>
  <c r="BM126" i="3"/>
  <c r="BN126" i="3"/>
  <c r="BO126" i="3"/>
  <c r="BP126" i="3"/>
  <c r="BQ126" i="3"/>
  <c r="N127" i="3"/>
  <c r="G127" i="3" s="1"/>
  <c r="V127" i="3"/>
  <c r="O127" i="3" s="1"/>
  <c r="AD127" i="3"/>
  <c r="W127" i="3" s="1"/>
  <c r="AL127" i="3"/>
  <c r="AE127" i="3" s="1"/>
  <c r="AT127" i="3"/>
  <c r="AM127" i="3" s="1"/>
  <c r="BB127" i="3"/>
  <c r="AU127" i="3" s="1"/>
  <c r="BD127" i="3"/>
  <c r="BE127" i="3"/>
  <c r="BF127" i="3"/>
  <c r="BG127" i="3"/>
  <c r="BH127" i="3"/>
  <c r="BI127" i="3"/>
  <c r="BL127" i="3"/>
  <c r="BM127" i="3"/>
  <c r="BN127" i="3"/>
  <c r="BO127" i="3"/>
  <c r="BP127" i="3"/>
  <c r="BQ127" i="3"/>
  <c r="N128" i="3"/>
  <c r="G128" i="3" s="1"/>
  <c r="V128" i="3"/>
  <c r="O128" i="3" s="1"/>
  <c r="AD128" i="3"/>
  <c r="W128" i="3" s="1"/>
  <c r="AL128" i="3"/>
  <c r="AE128" i="3" s="1"/>
  <c r="AT128" i="3"/>
  <c r="AM128" i="3" s="1"/>
  <c r="BB128" i="3"/>
  <c r="AU128" i="3" s="1"/>
  <c r="BD128" i="3"/>
  <c r="BE128" i="3"/>
  <c r="BF128" i="3"/>
  <c r="BG128" i="3"/>
  <c r="BH128" i="3"/>
  <c r="BI128" i="3"/>
  <c r="BL128" i="3"/>
  <c r="BM128" i="3"/>
  <c r="BN128" i="3"/>
  <c r="BO128" i="3"/>
  <c r="BP128" i="3"/>
  <c r="BQ128" i="3"/>
  <c r="N129" i="3"/>
  <c r="G129" i="3" s="1"/>
  <c r="V129" i="3"/>
  <c r="O129" i="3" s="1"/>
  <c r="AD129" i="3"/>
  <c r="W129" i="3" s="1"/>
  <c r="AL129" i="3"/>
  <c r="AE129" i="3" s="1"/>
  <c r="AT129" i="3"/>
  <c r="AM129" i="3" s="1"/>
  <c r="BB129" i="3"/>
  <c r="AU129" i="3" s="1"/>
  <c r="BD129" i="3"/>
  <c r="BE129" i="3"/>
  <c r="BF129" i="3"/>
  <c r="BG129" i="3"/>
  <c r="BH129" i="3"/>
  <c r="BI129" i="3"/>
  <c r="BL129" i="3"/>
  <c r="BM129" i="3"/>
  <c r="BN129" i="3"/>
  <c r="BO129" i="3"/>
  <c r="BP129" i="3"/>
  <c r="BQ129" i="3"/>
  <c r="V130" i="3"/>
  <c r="O130" i="3" s="1"/>
  <c r="AD130" i="3"/>
  <c r="W130" i="3" s="1"/>
  <c r="AL130" i="3"/>
  <c r="AE130" i="3" s="1"/>
  <c r="AT130" i="3"/>
  <c r="AM130" i="3" s="1"/>
  <c r="BB130" i="3"/>
  <c r="AU130" i="3" s="1"/>
  <c r="BD130" i="3"/>
  <c r="BE130" i="3"/>
  <c r="BF130" i="3"/>
  <c r="BG130" i="3"/>
  <c r="BH130" i="3"/>
  <c r="BI130" i="3"/>
  <c r="BL130" i="3"/>
  <c r="BM130" i="3"/>
  <c r="BN130" i="3"/>
  <c r="BO130" i="3"/>
  <c r="BP130" i="3"/>
  <c r="BQ130" i="3"/>
  <c r="L54" i="5"/>
  <c r="O54" i="5"/>
  <c r="R54" i="5"/>
  <c r="U54" i="5"/>
  <c r="X54" i="5"/>
  <c r="L55" i="5"/>
  <c r="O55" i="5"/>
  <c r="R55" i="5"/>
  <c r="U55" i="5"/>
  <c r="X55" i="5"/>
  <c r="L48" i="5"/>
  <c r="O48" i="5"/>
  <c r="R48" i="5"/>
  <c r="U48" i="5"/>
  <c r="X48" i="5"/>
  <c r="X18" i="5"/>
  <c r="U18" i="5"/>
  <c r="R18" i="5"/>
  <c r="O18" i="5"/>
  <c r="L18" i="5"/>
  <c r="AA18" i="5" s="1"/>
  <c r="Z55" i="5"/>
  <c r="AA55" i="5"/>
  <c r="AA48" i="5"/>
  <c r="Z54" i="5"/>
  <c r="Z18" i="5"/>
  <c r="BB15" i="3"/>
  <c r="AU15" i="3" s="1"/>
  <c r="AT15" i="3"/>
  <c r="AL15" i="3"/>
  <c r="AD15" i="3"/>
  <c r="V15" i="3"/>
  <c r="O15" i="3" s="1"/>
  <c r="N15" i="3"/>
  <c r="G15" i="3" s="1"/>
  <c r="X99" i="5"/>
  <c r="U99" i="5"/>
  <c r="R99" i="5"/>
  <c r="O99" i="5"/>
  <c r="Z99" i="5" s="1"/>
  <c r="L99" i="5"/>
  <c r="X98" i="5"/>
  <c r="U98" i="5"/>
  <c r="R98" i="5"/>
  <c r="O98" i="5"/>
  <c r="Z98" i="5" s="1"/>
  <c r="L98" i="5"/>
  <c r="X97" i="5"/>
  <c r="U97" i="5"/>
  <c r="R97" i="5"/>
  <c r="O97" i="5"/>
  <c r="Z97" i="5" s="1"/>
  <c r="L97" i="5"/>
  <c r="AA97" i="5" s="1"/>
  <c r="X96" i="5"/>
  <c r="U96" i="5"/>
  <c r="R96" i="5"/>
  <c r="O96" i="5"/>
  <c r="L96" i="5"/>
  <c r="AA96" i="5" s="1"/>
  <c r="Z96" i="5"/>
  <c r="X95" i="5"/>
  <c r="U95" i="5"/>
  <c r="R95" i="5"/>
  <c r="O95" i="5"/>
  <c r="Z95" i="5" s="1"/>
  <c r="L95" i="5"/>
  <c r="AA95" i="5" s="1"/>
  <c r="X94" i="5"/>
  <c r="U94" i="5"/>
  <c r="R94" i="5"/>
  <c r="O94" i="5"/>
  <c r="Z94" i="5" s="1"/>
  <c r="L94" i="5"/>
  <c r="AA94" i="5" s="1"/>
  <c r="X93" i="5"/>
  <c r="U93" i="5"/>
  <c r="R93" i="5"/>
  <c r="O93" i="5"/>
  <c r="L93" i="5"/>
  <c r="AA93" i="5" s="1"/>
  <c r="Z93" i="5"/>
  <c r="X92" i="5"/>
  <c r="U92" i="5"/>
  <c r="R92" i="5"/>
  <c r="O92" i="5"/>
  <c r="L92" i="5"/>
  <c r="AA92" i="5" s="1"/>
  <c r="Z92" i="5"/>
  <c r="X91" i="5"/>
  <c r="U91" i="5"/>
  <c r="R91" i="5"/>
  <c r="O91" i="5"/>
  <c r="L91" i="5"/>
  <c r="AA91" i="5" s="1"/>
  <c r="X90" i="5"/>
  <c r="U90" i="5"/>
  <c r="R90" i="5"/>
  <c r="O90" i="5"/>
  <c r="Z90" i="5" s="1"/>
  <c r="L90" i="5"/>
  <c r="AA90" i="5" s="1"/>
  <c r="X89" i="5"/>
  <c r="U89" i="5"/>
  <c r="R89" i="5"/>
  <c r="O89" i="5"/>
  <c r="Z89" i="5" s="1"/>
  <c r="L89" i="5"/>
  <c r="AA89" i="5" s="1"/>
  <c r="X88" i="5"/>
  <c r="U88" i="5"/>
  <c r="R88" i="5"/>
  <c r="O88" i="5"/>
  <c r="Z88" i="5" s="1"/>
  <c r="L88" i="5"/>
  <c r="AA88" i="5" s="1"/>
  <c r="X87" i="5"/>
  <c r="U87" i="5"/>
  <c r="R87" i="5"/>
  <c r="O87" i="5"/>
  <c r="L87" i="5"/>
  <c r="X86" i="5"/>
  <c r="U86" i="5"/>
  <c r="R86" i="5"/>
  <c r="O86" i="5"/>
  <c r="L86" i="5"/>
  <c r="AA86" i="5" s="1"/>
  <c r="X83" i="5"/>
  <c r="U83" i="5"/>
  <c r="R83" i="5"/>
  <c r="O83" i="5"/>
  <c r="Z83" i="5" s="1"/>
  <c r="L83" i="5"/>
  <c r="AA83" i="5" s="1"/>
  <c r="X82" i="5"/>
  <c r="U82" i="5"/>
  <c r="R82" i="5"/>
  <c r="R84" i="5" s="1"/>
  <c r="O82" i="5"/>
  <c r="L82" i="5"/>
  <c r="AA82" i="5" s="1"/>
  <c r="X81" i="5"/>
  <c r="U81" i="5"/>
  <c r="R81" i="5"/>
  <c r="O81" i="5"/>
  <c r="L81" i="5"/>
  <c r="X79" i="5"/>
  <c r="U79" i="5"/>
  <c r="R79" i="5"/>
  <c r="O79" i="5"/>
  <c r="Z79" i="5" s="1"/>
  <c r="L79" i="5"/>
  <c r="AA79" i="5" s="1"/>
  <c r="X78" i="5"/>
  <c r="U78" i="5"/>
  <c r="R78" i="5"/>
  <c r="O78" i="5"/>
  <c r="Z78" i="5" s="1"/>
  <c r="L78" i="5"/>
  <c r="AA78" i="5" s="1"/>
  <c r="X77" i="5"/>
  <c r="U77" i="5"/>
  <c r="R77" i="5"/>
  <c r="R80" i="5" s="1"/>
  <c r="O77" i="5"/>
  <c r="L77" i="5"/>
  <c r="X75" i="5"/>
  <c r="U75" i="5"/>
  <c r="R75" i="5"/>
  <c r="O75" i="5"/>
  <c r="Z75" i="5" s="1"/>
  <c r="L75" i="5"/>
  <c r="AA75" i="5" s="1"/>
  <c r="X74" i="5"/>
  <c r="U74" i="5"/>
  <c r="R74" i="5"/>
  <c r="O74" i="5"/>
  <c r="L74" i="5"/>
  <c r="AA74" i="5" s="1"/>
  <c r="X73" i="5"/>
  <c r="U73" i="5"/>
  <c r="R73" i="5"/>
  <c r="O73" i="5"/>
  <c r="Z73" i="5" s="1"/>
  <c r="L73" i="5"/>
  <c r="X71" i="5"/>
  <c r="U71" i="5"/>
  <c r="R71" i="5"/>
  <c r="O71" i="5"/>
  <c r="Z71" i="5" s="1"/>
  <c r="L71" i="5"/>
  <c r="AA71" i="5" s="1"/>
  <c r="X70" i="5"/>
  <c r="U70" i="5"/>
  <c r="R70" i="5"/>
  <c r="O70" i="5"/>
  <c r="Z70" i="5" s="1"/>
  <c r="L70" i="5"/>
  <c r="AA70" i="5" s="1"/>
  <c r="X69" i="5"/>
  <c r="U69" i="5"/>
  <c r="R69" i="5"/>
  <c r="O69" i="5"/>
  <c r="Z69" i="5" s="1"/>
  <c r="L69" i="5"/>
  <c r="AA69" i="5" s="1"/>
  <c r="X68" i="5"/>
  <c r="U68" i="5"/>
  <c r="R68" i="5"/>
  <c r="O68" i="5"/>
  <c r="Z68" i="5" s="1"/>
  <c r="L68" i="5"/>
  <c r="AA68" i="5" s="1"/>
  <c r="X67" i="5"/>
  <c r="U67" i="5"/>
  <c r="R67" i="5"/>
  <c r="O67" i="5"/>
  <c r="L67" i="5"/>
  <c r="X65" i="5"/>
  <c r="U65" i="5"/>
  <c r="R65" i="5"/>
  <c r="O65" i="5"/>
  <c r="Z65" i="5" s="1"/>
  <c r="L65" i="5"/>
  <c r="AA65" i="5" s="1"/>
  <c r="X64" i="5"/>
  <c r="U64" i="5"/>
  <c r="R64" i="5"/>
  <c r="O64" i="5"/>
  <c r="Z64" i="5" s="1"/>
  <c r="L64" i="5"/>
  <c r="AA64" i="5" s="1"/>
  <c r="X63" i="5"/>
  <c r="X66" i="5" s="1"/>
  <c r="U63" i="5"/>
  <c r="U66" i="5" s="1"/>
  <c r="R63" i="5"/>
  <c r="O63" i="5"/>
  <c r="L63" i="5"/>
  <c r="X61" i="5"/>
  <c r="U61" i="5"/>
  <c r="R61" i="5"/>
  <c r="O61" i="5"/>
  <c r="Z61" i="5" s="1"/>
  <c r="L61" i="5"/>
  <c r="AA61" i="5" s="1"/>
  <c r="X60" i="5"/>
  <c r="U60" i="5"/>
  <c r="R60" i="5"/>
  <c r="O60" i="5"/>
  <c r="Z60" i="5" s="1"/>
  <c r="L60" i="5"/>
  <c r="X59" i="5"/>
  <c r="U59" i="5"/>
  <c r="R59" i="5"/>
  <c r="O59" i="5"/>
  <c r="Z59" i="5" s="1"/>
  <c r="L59" i="5"/>
  <c r="AA59" i="5" s="1"/>
  <c r="X58" i="5"/>
  <c r="X62" i="5" s="1"/>
  <c r="U58" i="5"/>
  <c r="R58" i="5"/>
  <c r="R62" i="5" s="1"/>
  <c r="O58" i="5"/>
  <c r="L58" i="5"/>
  <c r="X56" i="5"/>
  <c r="U56" i="5"/>
  <c r="R56" i="5"/>
  <c r="O56" i="5"/>
  <c r="Z56" i="5" s="1"/>
  <c r="L56" i="5"/>
  <c r="AA56" i="5" s="1"/>
  <c r="X53" i="5"/>
  <c r="U53" i="5"/>
  <c r="R53" i="5"/>
  <c r="O53" i="5"/>
  <c r="Z53" i="5" s="1"/>
  <c r="L53" i="5"/>
  <c r="AA53" i="5" s="1"/>
  <c r="X52" i="5"/>
  <c r="U52" i="5"/>
  <c r="R52" i="5"/>
  <c r="O52" i="5"/>
  <c r="Z52" i="5" s="1"/>
  <c r="L52" i="5"/>
  <c r="X51" i="5"/>
  <c r="X57" i="5" s="1"/>
  <c r="U51" i="5"/>
  <c r="U57" i="5" s="1"/>
  <c r="R51" i="5"/>
  <c r="O51" i="5"/>
  <c r="L51" i="5"/>
  <c r="X49" i="5"/>
  <c r="U49" i="5"/>
  <c r="R49" i="5"/>
  <c r="O49" i="5"/>
  <c r="Z49" i="5" s="1"/>
  <c r="L49" i="5"/>
  <c r="AA49" i="5" s="1"/>
  <c r="X47" i="5"/>
  <c r="U47" i="5"/>
  <c r="R47" i="5"/>
  <c r="O47" i="5"/>
  <c r="Z47" i="5" s="1"/>
  <c r="L47" i="5"/>
  <c r="AA47" i="5" s="1"/>
  <c r="X46" i="5"/>
  <c r="U46" i="5"/>
  <c r="R46" i="5"/>
  <c r="O46" i="5"/>
  <c r="Z46" i="5" s="1"/>
  <c r="L46" i="5"/>
  <c r="AA46" i="5" s="1"/>
  <c r="X45" i="5"/>
  <c r="X50" i="5" s="1"/>
  <c r="U45" i="5"/>
  <c r="U50" i="5" s="1"/>
  <c r="R45" i="5"/>
  <c r="O45" i="5"/>
  <c r="L45" i="5"/>
  <c r="X43" i="5"/>
  <c r="U43" i="5"/>
  <c r="R43" i="5"/>
  <c r="O43" i="5"/>
  <c r="Z43" i="5" s="1"/>
  <c r="L43" i="5"/>
  <c r="AA43" i="5" s="1"/>
  <c r="X42" i="5"/>
  <c r="U42" i="5"/>
  <c r="R42" i="5"/>
  <c r="O42" i="5"/>
  <c r="Z42" i="5" s="1"/>
  <c r="L42" i="5"/>
  <c r="AA42" i="5" s="1"/>
  <c r="X41" i="5"/>
  <c r="U41" i="5"/>
  <c r="R41" i="5"/>
  <c r="O41" i="5"/>
  <c r="Z41" i="5" s="1"/>
  <c r="L41" i="5"/>
  <c r="X40" i="5"/>
  <c r="X44" i="5" s="1"/>
  <c r="U40" i="5"/>
  <c r="R40" i="5"/>
  <c r="R44" i="5" s="1"/>
  <c r="O40" i="5"/>
  <c r="L40" i="5"/>
  <c r="X38" i="5"/>
  <c r="U38" i="5"/>
  <c r="R38" i="5"/>
  <c r="O38" i="5"/>
  <c r="Z38" i="5" s="1"/>
  <c r="L38" i="5"/>
  <c r="AA38" i="5" s="1"/>
  <c r="X37" i="5"/>
  <c r="U37" i="5"/>
  <c r="R37" i="5"/>
  <c r="O37" i="5"/>
  <c r="Z37" i="5" s="1"/>
  <c r="L37" i="5"/>
  <c r="AA37" i="5" s="1"/>
  <c r="X36" i="5"/>
  <c r="U36" i="5"/>
  <c r="R36" i="5"/>
  <c r="O36" i="5"/>
  <c r="Z36" i="5" s="1"/>
  <c r="L36" i="5"/>
  <c r="AA36" i="5" s="1"/>
  <c r="X35" i="5"/>
  <c r="U35" i="5"/>
  <c r="U39" i="5" s="1"/>
  <c r="R35" i="5"/>
  <c r="O35" i="5"/>
  <c r="L35" i="5"/>
  <c r="AA35" i="5" s="1"/>
  <c r="X34" i="5"/>
  <c r="U34" i="5"/>
  <c r="R34" i="5"/>
  <c r="O34" i="5"/>
  <c r="L34" i="5"/>
  <c r="X32" i="5"/>
  <c r="U32" i="5"/>
  <c r="R32" i="5"/>
  <c r="O32" i="5"/>
  <c r="Z32" i="5" s="1"/>
  <c r="L32" i="5"/>
  <c r="AA32" i="5" s="1"/>
  <c r="X31" i="5"/>
  <c r="U31" i="5"/>
  <c r="R31" i="5"/>
  <c r="O31" i="5"/>
  <c r="L31" i="5"/>
  <c r="AA31" i="5" s="1"/>
  <c r="X30" i="5"/>
  <c r="U30" i="5"/>
  <c r="R30" i="5"/>
  <c r="O30" i="5"/>
  <c r="Z30" i="5" s="1"/>
  <c r="L30" i="5"/>
  <c r="AA30" i="5" s="1"/>
  <c r="X29" i="5"/>
  <c r="U29" i="5"/>
  <c r="R29" i="5"/>
  <c r="O29" i="5"/>
  <c r="Z29" i="5" s="1"/>
  <c r="L29" i="5"/>
  <c r="AA29" i="5" s="1"/>
  <c r="X28" i="5"/>
  <c r="U28" i="5"/>
  <c r="U33" i="5" s="1"/>
  <c r="R28" i="5"/>
  <c r="O28" i="5"/>
  <c r="L28" i="5"/>
  <c r="X26" i="5"/>
  <c r="U26" i="5"/>
  <c r="R26" i="5"/>
  <c r="O26" i="5"/>
  <c r="Z26" i="5" s="1"/>
  <c r="L26" i="5"/>
  <c r="AA26" i="5" s="1"/>
  <c r="X25" i="5"/>
  <c r="U25" i="5"/>
  <c r="R25" i="5"/>
  <c r="O25" i="5"/>
  <c r="Z25" i="5" s="1"/>
  <c r="L25" i="5"/>
  <c r="AA25" i="5" s="1"/>
  <c r="X24" i="5"/>
  <c r="U24" i="5"/>
  <c r="R24" i="5"/>
  <c r="O24" i="5"/>
  <c r="Z24" i="5" s="1"/>
  <c r="L24" i="5"/>
  <c r="AA24" i="5" s="1"/>
  <c r="X23" i="5"/>
  <c r="U23" i="5"/>
  <c r="R23" i="5"/>
  <c r="O23" i="5"/>
  <c r="Z23" i="5" s="1"/>
  <c r="L23" i="5"/>
  <c r="AA23" i="5" s="1"/>
  <c r="X22" i="5"/>
  <c r="X27" i="5" s="1"/>
  <c r="U22" i="5"/>
  <c r="U27" i="5" s="1"/>
  <c r="R22" i="5"/>
  <c r="R27" i="5" s="1"/>
  <c r="O22" i="5"/>
  <c r="L22" i="5"/>
  <c r="X20" i="5"/>
  <c r="U20" i="5"/>
  <c r="R20" i="5"/>
  <c r="O20" i="5"/>
  <c r="Z20" i="5" s="1"/>
  <c r="L20" i="5"/>
  <c r="AA20" i="5" s="1"/>
  <c r="X19" i="5"/>
  <c r="U19" i="5"/>
  <c r="R19" i="5"/>
  <c r="O19" i="5"/>
  <c r="Z19" i="5" s="1"/>
  <c r="L19" i="5"/>
  <c r="AA19" i="5" s="1"/>
  <c r="X17" i="5"/>
  <c r="U17" i="5"/>
  <c r="R17" i="5"/>
  <c r="O17" i="5"/>
  <c r="Z17" i="5" s="1"/>
  <c r="L17" i="5"/>
  <c r="AA17" i="5" s="1"/>
  <c r="X16" i="5"/>
  <c r="U16" i="5"/>
  <c r="R16" i="5"/>
  <c r="O16" i="5"/>
  <c r="Z16" i="5" s="1"/>
  <c r="L16" i="5"/>
  <c r="AA16" i="5" s="1"/>
  <c r="X15" i="5"/>
  <c r="U15" i="5"/>
  <c r="R15" i="5"/>
  <c r="O15" i="5"/>
  <c r="Z15" i="5" s="1"/>
  <c r="L15" i="5"/>
  <c r="AA15" i="5" s="1"/>
  <c r="X14" i="5"/>
  <c r="X21" i="5" s="1"/>
  <c r="U14" i="5"/>
  <c r="R14" i="5"/>
  <c r="O14" i="5"/>
  <c r="L14" i="5"/>
  <c r="AM15" i="3"/>
  <c r="AE15" i="3"/>
  <c r="W15" i="3"/>
  <c r="Z31" i="5"/>
  <c r="Z34" i="5"/>
  <c r="Z81" i="5"/>
  <c r="BJ15" i="3"/>
  <c r="AA52" i="5"/>
  <c r="BO16" i="3"/>
  <c r="BQ15" i="3"/>
  <c r="BE15" i="3"/>
  <c r="BD15" i="3"/>
  <c r="BB16" i="3"/>
  <c r="AU16" i="3" s="1"/>
  <c r="AT16" i="3"/>
  <c r="AM16" i="3" s="1"/>
  <c r="AL16" i="3"/>
  <c r="AE16" i="3" s="1"/>
  <c r="AD16" i="3"/>
  <c r="W16" i="3" s="1"/>
  <c r="V16" i="3"/>
  <c r="O16" i="3" s="1"/>
  <c r="N16" i="3"/>
  <c r="G16" i="3" s="1"/>
  <c r="BQ16" i="3"/>
  <c r="BP16" i="3"/>
  <c r="BN16" i="3"/>
  <c r="BM16" i="3"/>
  <c r="BL16" i="3"/>
  <c r="BI16" i="3"/>
  <c r="BH16" i="3"/>
  <c r="BG16" i="3"/>
  <c r="BF16" i="3"/>
  <c r="BE16" i="3"/>
  <c r="BD16" i="3"/>
  <c r="BP15" i="3"/>
  <c r="BO15" i="3"/>
  <c r="BN15" i="3"/>
  <c r="BM15" i="3"/>
  <c r="BL15" i="3"/>
  <c r="BI15" i="3"/>
  <c r="BH15" i="3"/>
  <c r="BG15" i="3"/>
  <c r="BF15" i="3"/>
  <c r="G131" i="3" l="1"/>
  <c r="BU102" i="3"/>
  <c r="I131" i="5"/>
  <c r="R130" i="5"/>
  <c r="X130" i="5"/>
  <c r="Z87" i="5"/>
  <c r="O130" i="5"/>
  <c r="AA87" i="5"/>
  <c r="L130" i="5"/>
  <c r="U130" i="5"/>
  <c r="Z77" i="5"/>
  <c r="Z80" i="5" s="1"/>
  <c r="O80" i="5"/>
  <c r="AA77" i="5"/>
  <c r="AA80" i="5" s="1"/>
  <c r="L80" i="5"/>
  <c r="W79" i="1"/>
  <c r="W129" i="1"/>
  <c r="G85" i="3"/>
  <c r="BC85" i="3" s="1"/>
  <c r="Z82" i="5"/>
  <c r="Z84" i="5" s="1"/>
  <c r="O84" i="5"/>
  <c r="AA81" i="5"/>
  <c r="AA84" i="5" s="1"/>
  <c r="L84" i="5"/>
  <c r="W83" i="1"/>
  <c r="R76" i="5"/>
  <c r="Z74" i="5"/>
  <c r="Z76" i="5" s="1"/>
  <c r="O76" i="5"/>
  <c r="AA73" i="5"/>
  <c r="AA76" i="5" s="1"/>
  <c r="L76" i="5"/>
  <c r="R66" i="5"/>
  <c r="Z63" i="5"/>
  <c r="Z66" i="5" s="1"/>
  <c r="O66" i="5"/>
  <c r="AA63" i="5"/>
  <c r="AA66" i="5" s="1"/>
  <c r="L66" i="5"/>
  <c r="U62" i="5"/>
  <c r="Z58" i="5"/>
  <c r="Z62" i="5" s="1"/>
  <c r="O62" i="5"/>
  <c r="AA58" i="5"/>
  <c r="AA62" i="5" s="1"/>
  <c r="L62" i="5"/>
  <c r="R57" i="5"/>
  <c r="Z51" i="5"/>
  <c r="Z57" i="5" s="1"/>
  <c r="O57" i="5"/>
  <c r="AA51" i="5"/>
  <c r="L57" i="5"/>
  <c r="U44" i="5"/>
  <c r="Z40" i="5"/>
  <c r="Z44" i="5" s="1"/>
  <c r="O44" i="5"/>
  <c r="AA40" i="5"/>
  <c r="AD40" i="5" s="1"/>
  <c r="L44" i="5"/>
  <c r="W43" i="1"/>
  <c r="X39" i="5"/>
  <c r="R39" i="5"/>
  <c r="Z35" i="5"/>
  <c r="AC36" i="5" s="1"/>
  <c r="O39" i="5"/>
  <c r="Z39" i="5"/>
  <c r="AA34" i="5"/>
  <c r="AA39" i="5" s="1"/>
  <c r="L39" i="5"/>
  <c r="X33" i="5"/>
  <c r="R33" i="5"/>
  <c r="Z28" i="5"/>
  <c r="Z33" i="5" s="1"/>
  <c r="O33" i="5"/>
  <c r="AA28" i="5"/>
  <c r="AA33" i="5" s="1"/>
  <c r="L33" i="5"/>
  <c r="Z22" i="5"/>
  <c r="Z27" i="5" s="1"/>
  <c r="AC28" i="5" s="1"/>
  <c r="O27" i="5"/>
  <c r="AA22" i="5"/>
  <c r="AA27" i="5" s="1"/>
  <c r="L27" i="5"/>
  <c r="W26" i="1"/>
  <c r="R50" i="5"/>
  <c r="Z45" i="5"/>
  <c r="O50" i="5"/>
  <c r="AA45" i="5"/>
  <c r="AA50" i="5" s="1"/>
  <c r="L50" i="5"/>
  <c r="X72" i="5"/>
  <c r="X85" i="5" s="1"/>
  <c r="U72" i="5"/>
  <c r="R72" i="5"/>
  <c r="Z67" i="5"/>
  <c r="Z72" i="5" s="1"/>
  <c r="O72" i="5"/>
  <c r="AA67" i="5"/>
  <c r="AA72" i="5" s="1"/>
  <c r="AC72" i="5" s="1"/>
  <c r="L72" i="5"/>
  <c r="U21" i="5"/>
  <c r="U85" i="5" s="1"/>
  <c r="R21" i="5"/>
  <c r="R85" i="5" s="1"/>
  <c r="R131" i="5" s="1"/>
  <c r="O21" i="5"/>
  <c r="Z14" i="5"/>
  <c r="Z21" i="5" s="1"/>
  <c r="AA14" i="5"/>
  <c r="AA21" i="5" s="1"/>
  <c r="L21" i="5"/>
  <c r="R84" i="1"/>
  <c r="J84" i="1"/>
  <c r="BP131" i="3"/>
  <c r="BN131" i="3"/>
  <c r="BL131" i="3"/>
  <c r="BH131" i="3"/>
  <c r="BF131" i="3"/>
  <c r="BD131" i="3"/>
  <c r="AD131" i="3"/>
  <c r="BQ131" i="3"/>
  <c r="BO131" i="3"/>
  <c r="BM131" i="3"/>
  <c r="BI131" i="3"/>
  <c r="BG131" i="3"/>
  <c r="BE131" i="3"/>
  <c r="AL131" i="3"/>
  <c r="BJ63" i="3"/>
  <c r="BK85" i="3"/>
  <c r="AM131" i="3"/>
  <c r="AU131" i="3"/>
  <c r="BU87" i="3"/>
  <c r="BU89" i="3"/>
  <c r="BU91" i="3"/>
  <c r="BU93" i="3"/>
  <c r="BR85" i="3"/>
  <c r="N131" i="3"/>
  <c r="AT131" i="3"/>
  <c r="V131" i="3"/>
  <c r="BB131" i="3"/>
  <c r="BU85" i="3"/>
  <c r="BC35" i="3"/>
  <c r="BJ16" i="3"/>
  <c r="BC113" i="3"/>
  <c r="BC59" i="3"/>
  <c r="BC43" i="3"/>
  <c r="BU103" i="3"/>
  <c r="BU97" i="3"/>
  <c r="BC111" i="3"/>
  <c r="BC63" i="3"/>
  <c r="BC55" i="3"/>
  <c r="BC47" i="3"/>
  <c r="BC39" i="3"/>
  <c r="BC16" i="3"/>
  <c r="BJ18" i="3"/>
  <c r="BC116" i="3"/>
  <c r="BJ113" i="3"/>
  <c r="BR81" i="3"/>
  <c r="BJ59" i="3"/>
  <c r="BJ43" i="3"/>
  <c r="BJ35" i="3"/>
  <c r="BU96" i="3"/>
  <c r="BU106" i="3"/>
  <c r="BU100" i="3"/>
  <c r="BU107" i="3"/>
  <c r="BC117" i="3"/>
  <c r="AM65" i="3"/>
  <c r="BC65" i="3" s="1"/>
  <c r="BJ65" i="3"/>
  <c r="BU95" i="3"/>
  <c r="BU98" i="3"/>
  <c r="BJ116" i="3"/>
  <c r="W110" i="3"/>
  <c r="BC110" i="3" s="1"/>
  <c r="BJ110" i="3"/>
  <c r="BC81" i="3"/>
  <c r="BJ81" i="3"/>
  <c r="W75" i="3"/>
  <c r="BJ75" i="3"/>
  <c r="BJ61" i="3"/>
  <c r="BC61" i="3"/>
  <c r="BU61" i="3" s="1"/>
  <c r="BJ57" i="3"/>
  <c r="BC57" i="3"/>
  <c r="BJ53" i="3"/>
  <c r="BC53" i="3"/>
  <c r="BJ49" i="3"/>
  <c r="BC49" i="3"/>
  <c r="BJ45" i="3"/>
  <c r="BC45" i="3"/>
  <c r="BJ41" i="3"/>
  <c r="BC41" i="3"/>
  <c r="BJ37" i="3"/>
  <c r="BC37" i="3"/>
  <c r="BJ33" i="3"/>
  <c r="BC33" i="3"/>
  <c r="O17" i="3"/>
  <c r="BR17" i="3"/>
  <c r="BK81" i="3"/>
  <c r="BK74" i="3"/>
  <c r="BR16" i="3"/>
  <c r="BR66" i="3"/>
  <c r="BV66" i="3" s="1"/>
  <c r="BR130" i="3"/>
  <c r="BR128" i="3"/>
  <c r="BR111" i="3"/>
  <c r="BV111" i="3" s="1"/>
  <c r="BR110" i="3"/>
  <c r="BV110" i="3" s="1"/>
  <c r="BR74" i="3"/>
  <c r="BR21" i="3"/>
  <c r="BJ130" i="3"/>
  <c r="BJ128" i="3"/>
  <c r="BJ114" i="3"/>
  <c r="BJ62" i="3"/>
  <c r="BC62" i="3"/>
  <c r="BJ60" i="3"/>
  <c r="BC60" i="3"/>
  <c r="BJ58" i="3"/>
  <c r="BC58" i="3"/>
  <c r="BJ56" i="3"/>
  <c r="BC56" i="3"/>
  <c r="BJ54" i="3"/>
  <c r="BC54" i="3"/>
  <c r="BJ52" i="3"/>
  <c r="BC52" i="3"/>
  <c r="BJ50" i="3"/>
  <c r="BC50" i="3"/>
  <c r="BJ48" i="3"/>
  <c r="BC48" i="3"/>
  <c r="BJ46" i="3"/>
  <c r="BC46" i="3"/>
  <c r="BJ44" i="3"/>
  <c r="BC44" i="3"/>
  <c r="BJ42" i="3"/>
  <c r="BC42" i="3"/>
  <c r="BJ38" i="3"/>
  <c r="BC38" i="3"/>
  <c r="BJ36" i="3"/>
  <c r="BC36" i="3"/>
  <c r="BJ32" i="3"/>
  <c r="BC32" i="3"/>
  <c r="BK16" i="3"/>
  <c r="BK15" i="3"/>
  <c r="AE117" i="3"/>
  <c r="BK117" i="3" s="1"/>
  <c r="BR117" i="3"/>
  <c r="BV117" i="3" s="1"/>
  <c r="BK116" i="3"/>
  <c r="BK113" i="3"/>
  <c r="BK63" i="3"/>
  <c r="BU63" i="3" s="1"/>
  <c r="BK61" i="3"/>
  <c r="BK59" i="3"/>
  <c r="BK57" i="3"/>
  <c r="BU57" i="3" s="1"/>
  <c r="BK55" i="3"/>
  <c r="BK53" i="3"/>
  <c r="BK49" i="3"/>
  <c r="BK47" i="3"/>
  <c r="BK45" i="3"/>
  <c r="BK43" i="3"/>
  <c r="BK41" i="3"/>
  <c r="BK39" i="3"/>
  <c r="BK37" i="3"/>
  <c r="BK35" i="3"/>
  <c r="BK33" i="3"/>
  <c r="BK31" i="3"/>
  <c r="BK21" i="3"/>
  <c r="BK17" i="3"/>
  <c r="BR116" i="3"/>
  <c r="BR115" i="3"/>
  <c r="BR113" i="3"/>
  <c r="BK111" i="3"/>
  <c r="BK110" i="3"/>
  <c r="BK79" i="3"/>
  <c r="BK65" i="3"/>
  <c r="BK62" i="3"/>
  <c r="BK60" i="3"/>
  <c r="BK58" i="3"/>
  <c r="BK56" i="3"/>
  <c r="BK54" i="3"/>
  <c r="BK52" i="3"/>
  <c r="BK50" i="3"/>
  <c r="BK48" i="3"/>
  <c r="BK46" i="3"/>
  <c r="BK44" i="3"/>
  <c r="BK42" i="3"/>
  <c r="BK38" i="3"/>
  <c r="BK36" i="3"/>
  <c r="BK32" i="3"/>
  <c r="BC75" i="3"/>
  <c r="BC15" i="3"/>
  <c r="BJ129" i="3"/>
  <c r="BC129" i="3"/>
  <c r="BJ127" i="3"/>
  <c r="BC126" i="3"/>
  <c r="BJ115" i="3"/>
  <c r="BC20" i="3"/>
  <c r="BU81" i="3"/>
  <c r="O18" i="3"/>
  <c r="BK18" i="3" s="1"/>
  <c r="BR18" i="3"/>
  <c r="BR15" i="3"/>
  <c r="BR79" i="3"/>
  <c r="BR65" i="3"/>
  <c r="BR63" i="3"/>
  <c r="BV63" i="3" s="1"/>
  <c r="BR62" i="3"/>
  <c r="BV62" i="3" s="1"/>
  <c r="BR61" i="3"/>
  <c r="BR60" i="3"/>
  <c r="BR59" i="3"/>
  <c r="BR58" i="3"/>
  <c r="BV58" i="3" s="1"/>
  <c r="BR57" i="3"/>
  <c r="BR56" i="3"/>
  <c r="BR55" i="3"/>
  <c r="BR54" i="3"/>
  <c r="BV54" i="3" s="1"/>
  <c r="BR53" i="3"/>
  <c r="BR52" i="3"/>
  <c r="BR50" i="3"/>
  <c r="BR49" i="3"/>
  <c r="BR48" i="3"/>
  <c r="BR47" i="3"/>
  <c r="BR46" i="3"/>
  <c r="BR45" i="3"/>
  <c r="BR44" i="3"/>
  <c r="BR43" i="3"/>
  <c r="BR42" i="3"/>
  <c r="BR41" i="3"/>
  <c r="BR39" i="3"/>
  <c r="BR38" i="3"/>
  <c r="BR37" i="3"/>
  <c r="BR36" i="3"/>
  <c r="BR35" i="3"/>
  <c r="BR33" i="3"/>
  <c r="BR32" i="3"/>
  <c r="BR31" i="3"/>
  <c r="BC66" i="3"/>
  <c r="BC18" i="3"/>
  <c r="BU88" i="3"/>
  <c r="BU90" i="3"/>
  <c r="BU92" i="3"/>
  <c r="O126" i="3"/>
  <c r="BR126" i="3"/>
  <c r="BV126" i="3" s="1"/>
  <c r="G109" i="3"/>
  <c r="BC109" i="3" s="1"/>
  <c r="BJ109" i="3"/>
  <c r="AE108" i="3"/>
  <c r="BK108" i="3" s="1"/>
  <c r="BR108" i="3"/>
  <c r="O84" i="3"/>
  <c r="BK84" i="3" s="1"/>
  <c r="BR84" i="3"/>
  <c r="O83" i="3"/>
  <c r="BK83" i="3" s="1"/>
  <c r="BR83" i="3"/>
  <c r="G82" i="3"/>
  <c r="BC82" i="3" s="1"/>
  <c r="BJ82" i="3"/>
  <c r="G80" i="3"/>
  <c r="BC80" i="3" s="1"/>
  <c r="BJ80" i="3"/>
  <c r="AE78" i="3"/>
  <c r="BK78" i="3" s="1"/>
  <c r="BR78" i="3"/>
  <c r="BK77" i="3"/>
  <c r="BR77" i="3"/>
  <c r="AE76" i="3"/>
  <c r="BK76" i="3" s="1"/>
  <c r="BR76" i="3"/>
  <c r="G76" i="3"/>
  <c r="BC76" i="3" s="1"/>
  <c r="BJ76" i="3"/>
  <c r="O75" i="3"/>
  <c r="BK75" i="3" s="1"/>
  <c r="BR75" i="3"/>
  <c r="G74" i="3"/>
  <c r="BC74" i="3" s="1"/>
  <c r="BJ74" i="3"/>
  <c r="O72" i="3"/>
  <c r="BK72" i="3" s="1"/>
  <c r="BR72" i="3"/>
  <c r="G71" i="3"/>
  <c r="BC71" i="3" s="1"/>
  <c r="BJ71" i="3"/>
  <c r="AE70" i="3"/>
  <c r="BK70" i="3" s="1"/>
  <c r="BR70" i="3"/>
  <c r="G70" i="3"/>
  <c r="BC70" i="3" s="1"/>
  <c r="BU70" i="3" s="1"/>
  <c r="BJ70" i="3"/>
  <c r="BV70" i="3" s="1"/>
  <c r="W69" i="3"/>
  <c r="BC69" i="3" s="1"/>
  <c r="BJ69" i="3"/>
  <c r="G68" i="3"/>
  <c r="BC68" i="3" s="1"/>
  <c r="BJ68" i="3"/>
  <c r="BK67" i="3"/>
  <c r="BR67" i="3"/>
  <c r="O64" i="3"/>
  <c r="BK64" i="3" s="1"/>
  <c r="BR64" i="3"/>
  <c r="G31" i="3"/>
  <c r="BC31" i="3" s="1"/>
  <c r="BJ31" i="3"/>
  <c r="BC30" i="3"/>
  <c r="BC29" i="3"/>
  <c r="BC27" i="3"/>
  <c r="BC26" i="3"/>
  <c r="BC25" i="3"/>
  <c r="BC24" i="3"/>
  <c r="W21" i="3"/>
  <c r="BJ21" i="3"/>
  <c r="BC21" i="3"/>
  <c r="W17" i="3"/>
  <c r="BJ17" i="3"/>
  <c r="BC17" i="3"/>
  <c r="BJ20" i="3"/>
  <c r="O109" i="3"/>
  <c r="BK109" i="3" s="1"/>
  <c r="BR109" i="3"/>
  <c r="W108" i="3"/>
  <c r="BJ108" i="3"/>
  <c r="G84" i="3"/>
  <c r="BC84" i="3" s="1"/>
  <c r="BJ84" i="3"/>
  <c r="G83" i="3"/>
  <c r="BC83" i="3" s="1"/>
  <c r="BJ83" i="3"/>
  <c r="O82" i="3"/>
  <c r="BK82" i="3" s="1"/>
  <c r="BR82" i="3"/>
  <c r="O80" i="3"/>
  <c r="BK80" i="3" s="1"/>
  <c r="BR80" i="3"/>
  <c r="G79" i="3"/>
  <c r="BC79" i="3" s="1"/>
  <c r="BU79" i="3" s="1"/>
  <c r="BJ79" i="3"/>
  <c r="G78" i="3"/>
  <c r="BC78" i="3" s="1"/>
  <c r="BJ78" i="3"/>
  <c r="BC77" i="3"/>
  <c r="BJ77" i="3"/>
  <c r="G72" i="3"/>
  <c r="BC72" i="3" s="1"/>
  <c r="BJ72" i="3"/>
  <c r="O71" i="3"/>
  <c r="BK71" i="3" s="1"/>
  <c r="BR71" i="3"/>
  <c r="AE69" i="3"/>
  <c r="BK69" i="3" s="1"/>
  <c r="BR69" i="3"/>
  <c r="O68" i="3"/>
  <c r="BK68" i="3" s="1"/>
  <c r="BR68" i="3"/>
  <c r="BC67" i="3"/>
  <c r="BJ67" i="3"/>
  <c r="BK66" i="3"/>
  <c r="BU66" i="3" s="1"/>
  <c r="G64" i="3"/>
  <c r="BC64" i="3" s="1"/>
  <c r="BJ64" i="3"/>
  <c r="BV64" i="3" s="1"/>
  <c r="O23" i="3"/>
  <c r="BK23" i="3" s="1"/>
  <c r="BR23" i="3"/>
  <c r="AE19" i="3"/>
  <c r="BK19" i="3" s="1"/>
  <c r="BR19" i="3"/>
  <c r="G19" i="3"/>
  <c r="BC19" i="3" s="1"/>
  <c r="BJ19" i="3"/>
  <c r="BK129" i="3"/>
  <c r="BU129" i="3" s="1"/>
  <c r="BK114" i="3"/>
  <c r="BK30" i="3"/>
  <c r="BK29" i="3"/>
  <c r="BK27" i="3"/>
  <c r="BK26" i="3"/>
  <c r="BK25" i="3"/>
  <c r="BK24" i="3"/>
  <c r="W23" i="3"/>
  <c r="BC23" i="3" s="1"/>
  <c r="BJ23" i="3"/>
  <c r="O20" i="3"/>
  <c r="BK20" i="3" s="1"/>
  <c r="BR20" i="3"/>
  <c r="AC78" i="5"/>
  <c r="AC80" i="5"/>
  <c r="AB62" i="5"/>
  <c r="AC71" i="5"/>
  <c r="AB63" i="5"/>
  <c r="AC55" i="5"/>
  <c r="AC59" i="5"/>
  <c r="AC65" i="5"/>
  <c r="AC69" i="5"/>
  <c r="AC97" i="5"/>
  <c r="AB97" i="5"/>
  <c r="AB71" i="5"/>
  <c r="AB66" i="5"/>
  <c r="AC58" i="5"/>
  <c r="AC70" i="5"/>
  <c r="AC73" i="5"/>
  <c r="AB79" i="5"/>
  <c r="AC83" i="5"/>
  <c r="AB88" i="5"/>
  <c r="AC64" i="5"/>
  <c r="AC68" i="5"/>
  <c r="AA54" i="5"/>
  <c r="AD55" i="5" s="1"/>
  <c r="AB19" i="5"/>
  <c r="AC66" i="5"/>
  <c r="AB73" i="5"/>
  <c r="AC63" i="5"/>
  <c r="AA60" i="5"/>
  <c r="AC60" i="5" s="1"/>
  <c r="AB80" i="5"/>
  <c r="AB87" i="5"/>
  <c r="Z48" i="5"/>
  <c r="AB68" i="5"/>
  <c r="AB78" i="5"/>
  <c r="AC44" i="5"/>
  <c r="AC81" i="5"/>
  <c r="AC24" i="5"/>
  <c r="AB61" i="5"/>
  <c r="AC61" i="5"/>
  <c r="AB56" i="5"/>
  <c r="AC56" i="5"/>
  <c r="AB72" i="5"/>
  <c r="AC79" i="5"/>
  <c r="AB69" i="5"/>
  <c r="AC32" i="5"/>
  <c r="AC62" i="5"/>
  <c r="AD32" i="5"/>
  <c r="AA41" i="5"/>
  <c r="AB64" i="5"/>
  <c r="AB83" i="5"/>
  <c r="AB65" i="5"/>
  <c r="AB70" i="5"/>
  <c r="AB81" i="5"/>
  <c r="AC88" i="5"/>
  <c r="AD19" i="5"/>
  <c r="AA99" i="5"/>
  <c r="AC99" i="5" s="1"/>
  <c r="AB32" i="5"/>
  <c r="AB59" i="5"/>
  <c r="AB53" i="5"/>
  <c r="AB74" i="5"/>
  <c r="AA98" i="5"/>
  <c r="AB98" i="5" s="1"/>
  <c r="AC125" i="5"/>
  <c r="W75" i="1"/>
  <c r="W71" i="1"/>
  <c r="V84" i="1"/>
  <c r="N84" i="1"/>
  <c r="T84" i="1"/>
  <c r="U130" i="1"/>
  <c r="W32" i="1"/>
  <c r="N130" i="1"/>
  <c r="T130" i="1"/>
  <c r="V130" i="1"/>
  <c r="W20" i="1"/>
  <c r="U84" i="1"/>
  <c r="R130" i="1"/>
  <c r="W65" i="1"/>
  <c r="J130" i="1"/>
  <c r="BK130" i="3"/>
  <c r="BC130" i="3"/>
  <c r="BR129" i="3"/>
  <c r="BV129" i="3" s="1"/>
  <c r="BK128" i="3"/>
  <c r="BC128" i="3"/>
  <c r="AC96" i="5"/>
  <c r="AB96" i="5"/>
  <c r="BK127" i="3"/>
  <c r="BC127" i="3"/>
  <c r="BR127" i="3"/>
  <c r="AC95" i="5"/>
  <c r="AB95" i="5"/>
  <c r="BK126" i="3"/>
  <c r="AB94" i="5"/>
  <c r="AC94" i="5"/>
  <c r="AB93" i="5"/>
  <c r="AC93" i="5"/>
  <c r="AB92" i="5"/>
  <c r="AC92" i="5"/>
  <c r="BK115" i="3"/>
  <c r="BC115" i="3"/>
  <c r="Z91" i="5"/>
  <c r="AC91" i="5" s="1"/>
  <c r="BC114" i="3"/>
  <c r="BR114" i="3"/>
  <c r="AB90" i="5"/>
  <c r="AC90" i="5"/>
  <c r="BU113" i="3"/>
  <c r="AB89" i="5"/>
  <c r="AC89" i="5"/>
  <c r="BJ112" i="3"/>
  <c r="BC112" i="3"/>
  <c r="BK112" i="3"/>
  <c r="BR112" i="3"/>
  <c r="Z86" i="5"/>
  <c r="Z130" i="5" s="1"/>
  <c r="BV128" i="3" l="1"/>
  <c r="BU126" i="3"/>
  <c r="BU117" i="3"/>
  <c r="BU116" i="3"/>
  <c r="BU111" i="3"/>
  <c r="AA130" i="5"/>
  <c r="U131" i="5"/>
  <c r="X131" i="5"/>
  <c r="AC87" i="5"/>
  <c r="AB84" i="5"/>
  <c r="AC84" i="5"/>
  <c r="AB82" i="5"/>
  <c r="AC82" i="5"/>
  <c r="BV75" i="3"/>
  <c r="AB77" i="5"/>
  <c r="AC74" i="5"/>
  <c r="AB58" i="5"/>
  <c r="AA57" i="5"/>
  <c r="AE55" i="5"/>
  <c r="AC40" i="5"/>
  <c r="AA44" i="5"/>
  <c r="AD44" i="5" s="1"/>
  <c r="AE44" i="5" s="1"/>
  <c r="AB40" i="5"/>
  <c r="AB36" i="5"/>
  <c r="AD36" i="5"/>
  <c r="AE36" i="5" s="1"/>
  <c r="AB28" i="5"/>
  <c r="AD28" i="5"/>
  <c r="L85" i="5"/>
  <c r="L131" i="5" s="1"/>
  <c r="Z50" i="5"/>
  <c r="AC52" i="5" s="1"/>
  <c r="AD52" i="5"/>
  <c r="AD49" i="5"/>
  <c r="AB49" i="5"/>
  <c r="AB67" i="5"/>
  <c r="AC67" i="5"/>
  <c r="O85" i="5"/>
  <c r="O131" i="5" s="1"/>
  <c r="AD24" i="5"/>
  <c r="AB24" i="5"/>
  <c r="AC19" i="5"/>
  <c r="BR131" i="3"/>
  <c r="BV114" i="3"/>
  <c r="BU74" i="3"/>
  <c r="BU75" i="3"/>
  <c r="BK131" i="3"/>
  <c r="BV113" i="3"/>
  <c r="BV116" i="3"/>
  <c r="BU59" i="3"/>
  <c r="BC108" i="3"/>
  <c r="BC131" i="3" s="1"/>
  <c r="W131" i="3"/>
  <c r="AE131" i="3"/>
  <c r="BJ131" i="3"/>
  <c r="O131" i="3"/>
  <c r="BU50" i="3"/>
  <c r="BU112" i="3"/>
  <c r="BU110" i="3"/>
  <c r="BU62" i="3"/>
  <c r="BU64" i="3"/>
  <c r="BV74" i="3"/>
  <c r="BV65" i="3"/>
  <c r="BU65" i="3"/>
  <c r="BV81" i="3"/>
  <c r="BV127" i="3"/>
  <c r="BV57" i="3"/>
  <c r="BV61" i="3"/>
  <c r="BU56" i="3"/>
  <c r="BV115" i="3"/>
  <c r="BV130" i="3"/>
  <c r="BV67" i="3"/>
  <c r="BV72" i="3"/>
  <c r="BV79" i="3"/>
  <c r="BV83" i="3"/>
  <c r="BV84" i="3"/>
  <c r="BV108" i="3"/>
  <c r="BU33" i="3"/>
  <c r="BU68" i="3"/>
  <c r="BU71" i="3"/>
  <c r="BU80" i="3"/>
  <c r="BU82" i="3"/>
  <c r="BU109" i="3"/>
  <c r="BU54" i="3"/>
  <c r="BU45" i="3"/>
  <c r="BU58" i="3"/>
  <c r="BU60" i="3"/>
  <c r="BU114" i="3"/>
  <c r="BT20" i="3"/>
  <c r="BV59" i="3"/>
  <c r="BU115" i="3"/>
  <c r="BV33" i="3"/>
  <c r="BV45" i="3"/>
  <c r="BV50" i="3"/>
  <c r="BV60" i="3"/>
  <c r="BU130" i="3"/>
  <c r="BU78" i="3"/>
  <c r="BS20" i="3"/>
  <c r="BU20" i="3"/>
  <c r="BU69" i="3"/>
  <c r="BU127" i="3"/>
  <c r="BU67" i="3"/>
  <c r="BU72" i="3"/>
  <c r="BU83" i="3"/>
  <c r="BU84" i="3"/>
  <c r="BU108" i="3"/>
  <c r="BV20" i="3"/>
  <c r="BV68" i="3"/>
  <c r="BV69" i="3"/>
  <c r="BV71" i="3"/>
  <c r="BX78" i="3"/>
  <c r="BV78" i="3"/>
  <c r="BV80" i="3"/>
  <c r="BV82" i="3"/>
  <c r="BV109" i="3"/>
  <c r="AC49" i="5"/>
  <c r="AE28" i="5"/>
  <c r="AB125" i="5"/>
  <c r="AC98" i="5"/>
  <c r="AB99" i="5"/>
  <c r="AB60" i="5"/>
  <c r="AE19" i="5"/>
  <c r="AE40" i="5"/>
  <c r="AE32" i="5"/>
  <c r="AE24" i="5"/>
  <c r="W130" i="1"/>
  <c r="W84" i="1"/>
  <c r="BU128" i="3"/>
  <c r="AB91" i="5"/>
  <c r="BV112" i="3"/>
  <c r="AB86" i="5"/>
  <c r="AC86" i="5"/>
  <c r="BV131" i="3" l="1"/>
  <c r="AE52" i="5"/>
  <c r="AC57" i="5"/>
  <c r="AB57" i="5"/>
  <c r="AB44" i="5"/>
  <c r="AA85" i="5"/>
  <c r="AA131" i="5" s="1"/>
  <c r="AB52" i="5"/>
  <c r="AE132" i="5"/>
  <c r="AE49" i="5"/>
  <c r="Z85" i="5"/>
  <c r="BU131" i="3"/>
  <c r="N28" i="3"/>
  <c r="G28" i="3" s="1"/>
  <c r="V28" i="3"/>
  <c r="Z131" i="5" l="1"/>
  <c r="AD132" i="5" s="1"/>
  <c r="AC85" i="5"/>
  <c r="AB85" i="5"/>
  <c r="O28" i="3"/>
  <c r="AD28" i="3"/>
  <c r="W28" i="3" l="1"/>
  <c r="AL28" i="3"/>
  <c r="AE28" i="3" s="1"/>
  <c r="BG28" i="3"/>
  <c r="BF28" i="3"/>
  <c r="BH28" i="3"/>
  <c r="BI28" i="3"/>
  <c r="BE28" i="3"/>
  <c r="AM28" i="3"/>
  <c r="BC28" i="3" s="1"/>
  <c r="AT28" i="3"/>
  <c r="BJ28" i="3"/>
  <c r="BN28" i="3"/>
  <c r="BL28" i="3"/>
  <c r="BM28" i="3"/>
  <c r="BP28" i="3"/>
  <c r="BQ28" i="3"/>
  <c r="BO28" i="3"/>
  <c r="BB28" i="3"/>
  <c r="BR28" i="3" l="1"/>
  <c r="BV29" i="3"/>
  <c r="AU28" i="3"/>
  <c r="BK28" i="3" s="1"/>
  <c r="BU29" i="3" s="1"/>
  <c r="BB34" i="3"/>
  <c r="AU34" i="3" s="1"/>
  <c r="BK34" i="3" s="1"/>
  <c r="BQ34" i="3"/>
  <c r="BO34" i="3"/>
  <c r="BI34" i="3"/>
  <c r="BG34" i="3"/>
  <c r="BP34" i="3"/>
  <c r="BN34" i="3"/>
  <c r="BH34" i="3"/>
  <c r="BF34" i="3"/>
  <c r="BE34" i="3"/>
  <c r="BL34" i="3"/>
  <c r="BM34" i="3"/>
  <c r="BJ34" i="3"/>
  <c r="BD34" i="3"/>
  <c r="BC34" i="3"/>
  <c r="BR34" i="3" l="1"/>
  <c r="BV37" i="3"/>
  <c r="BU37" i="3"/>
  <c r="BB40" i="3"/>
  <c r="AU40" i="3" s="1"/>
  <c r="BD40" i="3"/>
  <c r="BQ40" i="3"/>
  <c r="BO40" i="3"/>
  <c r="BI40" i="3"/>
  <c r="BG40" i="3"/>
  <c r="BP40" i="3"/>
  <c r="BN40" i="3"/>
  <c r="BH40" i="3"/>
  <c r="BF40" i="3"/>
  <c r="BJ40" i="3"/>
  <c r="BL40" i="3"/>
  <c r="BK40" i="3"/>
  <c r="BM40" i="3"/>
  <c r="BR40" i="3"/>
  <c r="BE40" i="3"/>
  <c r="BC40" i="3"/>
  <c r="BU41" i="3" s="1"/>
  <c r="BV41" i="3" l="1"/>
  <c r="BB51" i="3"/>
  <c r="AU51" i="3" s="1"/>
  <c r="BK51" i="3" s="1"/>
  <c r="BQ51" i="3"/>
  <c r="BO51" i="3"/>
  <c r="BI51" i="3"/>
  <c r="BG51" i="3"/>
  <c r="BP51" i="3"/>
  <c r="BN51" i="3"/>
  <c r="BH51" i="3"/>
  <c r="BF51" i="3"/>
  <c r="BD51" i="3"/>
  <c r="BL51" i="3"/>
  <c r="BE51" i="3"/>
  <c r="BJ51" i="3"/>
  <c r="BM51" i="3"/>
  <c r="BR51" i="3"/>
  <c r="BC51" i="3"/>
  <c r="BU53" i="3" l="1"/>
  <c r="BV53" i="3"/>
  <c r="BB73" i="3"/>
  <c r="AU73" i="3" s="1"/>
  <c r="BQ73" i="3"/>
  <c r="BO73" i="3"/>
  <c r="BI73" i="3"/>
  <c r="BG73" i="3"/>
  <c r="BP73" i="3"/>
  <c r="BN73" i="3"/>
  <c r="BH73" i="3"/>
  <c r="BF73" i="3"/>
  <c r="BE73" i="3"/>
  <c r="BL73" i="3"/>
  <c r="BD73" i="3"/>
  <c r="BM73" i="3"/>
  <c r="BC73" i="3"/>
  <c r="BJ73" i="3"/>
  <c r="BK73" i="3"/>
  <c r="BR73" i="3"/>
  <c r="BV73" i="3" l="1"/>
  <c r="BU73" i="3"/>
  <c r="H132" i="3"/>
  <c r="H86" i="3"/>
  <c r="J132" i="3"/>
  <c r="K132" i="3"/>
  <c r="K86" i="3"/>
  <c r="M86" i="3"/>
  <c r="M132" i="3"/>
  <c r="J86" i="3"/>
  <c r="L86" i="3"/>
  <c r="N22" i="3"/>
  <c r="G22" i="3" s="1"/>
  <c r="I86" i="3"/>
  <c r="N86" i="3" s="1"/>
  <c r="G86" i="3" l="1"/>
  <c r="I132" i="3"/>
  <c r="N132" i="3"/>
  <c r="L132" i="3"/>
  <c r="G132" i="3" l="1"/>
  <c r="L133" i="3" s="1"/>
  <c r="L135" i="3" l="1"/>
  <c r="T86" i="3"/>
  <c r="T132" i="3" s="1"/>
  <c r="R86" i="3"/>
  <c r="R132" i="3" s="1"/>
  <c r="V22" i="3"/>
  <c r="O22" i="3" s="1"/>
  <c r="S86" i="3"/>
  <c r="S132" i="3" s="1"/>
  <c r="U86" i="3"/>
  <c r="P86" i="3"/>
  <c r="Q86" i="3"/>
  <c r="V86" i="3" s="1"/>
  <c r="U132" i="3" l="1"/>
  <c r="V132" i="3"/>
  <c r="Q132" i="3"/>
  <c r="O86" i="3"/>
  <c r="P132" i="3"/>
  <c r="O132" i="3" l="1"/>
  <c r="T133" i="3" s="1"/>
  <c r="T135" i="3"/>
  <c r="AC86" i="3"/>
  <c r="AD22" i="3"/>
  <c r="Z86" i="3"/>
  <c r="AA86" i="3"/>
  <c r="AA132" i="3" s="1"/>
  <c r="W22" i="3"/>
  <c r="AB86" i="3"/>
  <c r="X86" i="3"/>
  <c r="Y86" i="3"/>
  <c r="Y132" i="3" s="1"/>
  <c r="AD86" i="3"/>
  <c r="W86" i="3" l="1"/>
  <c r="X132" i="3"/>
  <c r="AD132" i="3"/>
  <c r="AB132" i="3"/>
  <c r="Z132" i="3"/>
  <c r="AC132" i="3"/>
  <c r="W132" i="3" l="1"/>
  <c r="AB135" i="3"/>
  <c r="AB133" i="3"/>
  <c r="AK86" i="3"/>
  <c r="AK132" i="3" s="1"/>
  <c r="AI86" i="3"/>
  <c r="AI132" i="3" s="1"/>
  <c r="AL22" i="3"/>
  <c r="AE22" i="3" s="1"/>
  <c r="AG86" i="3"/>
  <c r="AH86" i="3"/>
  <c r="AH132" i="3" s="1"/>
  <c r="AJ86" i="3"/>
  <c r="AJ132" i="3" s="1"/>
  <c r="AF86" i="3"/>
  <c r="AG132" i="3" l="1"/>
  <c r="AL86" i="3"/>
  <c r="AF132" i="3"/>
  <c r="AE86" i="3"/>
  <c r="AE132" i="3" l="1"/>
  <c r="AJ133" i="3" s="1"/>
  <c r="AL132" i="3"/>
  <c r="AJ135" i="3" s="1"/>
  <c r="BI22" i="3"/>
  <c r="BE22" i="3"/>
  <c r="BG22" i="3"/>
  <c r="BD22" i="3"/>
  <c r="BH22" i="3"/>
  <c r="AR86" i="3"/>
  <c r="AR132" i="3" s="1"/>
  <c r="BF22" i="3"/>
  <c r="AT22" i="3"/>
  <c r="BJ22" i="3"/>
  <c r="AQ86" i="3"/>
  <c r="AQ132" i="3" s="1"/>
  <c r="AS86" i="3"/>
  <c r="BI86" i="3" s="1"/>
  <c r="BI132" i="3" s="1"/>
  <c r="AO86" i="3"/>
  <c r="AO132" i="3" s="1"/>
  <c r="AN86" i="3"/>
  <c r="AN132" i="3" s="1"/>
  <c r="AM22" i="3"/>
  <c r="BC22" i="3" s="1"/>
  <c r="AP86" i="3"/>
  <c r="AS132" i="3" l="1"/>
  <c r="BE86" i="3"/>
  <c r="BE132" i="3" s="1"/>
  <c r="BF86" i="3"/>
  <c r="BF132" i="3" s="1"/>
  <c r="AP132" i="3"/>
  <c r="BD86" i="3"/>
  <c r="BD132" i="3" s="1"/>
  <c r="AT86" i="3"/>
  <c r="BG86" i="3"/>
  <c r="BG132" i="3" s="1"/>
  <c r="AM86" i="3"/>
  <c r="BH86" i="3"/>
  <c r="BH132" i="3" s="1"/>
  <c r="AM132" i="3" l="1"/>
  <c r="AR133" i="3" s="1"/>
  <c r="BC86" i="3"/>
  <c r="AT132" i="3"/>
  <c r="AR135" i="3" s="1"/>
  <c r="BJ86" i="3"/>
  <c r="BJ132" i="3" s="1"/>
  <c r="BC132" i="3" l="1"/>
  <c r="BH135" i="3" s="1"/>
  <c r="BH133" i="3" l="1"/>
  <c r="BQ22" i="3"/>
  <c r="BO22" i="3"/>
  <c r="BM22" i="3"/>
  <c r="BN22" i="3"/>
  <c r="BP22" i="3"/>
  <c r="BL22" i="3"/>
  <c r="AY86" i="3"/>
  <c r="AY132" i="3" s="1"/>
  <c r="AX86" i="3"/>
  <c r="AX132" i="3" s="1"/>
  <c r="AW86" i="3"/>
  <c r="BM86" i="3" s="1"/>
  <c r="BM132" i="3" s="1"/>
  <c r="BA86" i="3"/>
  <c r="BA132" i="3" s="1"/>
  <c r="AZ86" i="3"/>
  <c r="AZ132" i="3" s="1"/>
  <c r="AU22" i="3"/>
  <c r="BK22" i="3" s="1"/>
  <c r="BB22" i="3"/>
  <c r="BR22" i="3"/>
  <c r="BX54" i="3" s="1"/>
  <c r="AV86" i="3"/>
  <c r="AV132" i="3" s="1"/>
  <c r="BP86" i="3" l="1"/>
  <c r="BP132" i="3" s="1"/>
  <c r="AW132" i="3"/>
  <c r="BW54" i="3"/>
  <c r="BU25" i="3"/>
  <c r="BV25" i="3"/>
  <c r="BL86" i="3"/>
  <c r="BL132" i="3" s="1"/>
  <c r="BB86" i="3"/>
  <c r="AU86" i="3"/>
  <c r="BQ86" i="3"/>
  <c r="BQ132" i="3" s="1"/>
  <c r="BN86" i="3"/>
  <c r="BN132" i="3" s="1"/>
  <c r="BO86" i="3"/>
  <c r="BO132" i="3" s="1"/>
  <c r="AU132" i="3" l="1"/>
  <c r="AZ133" i="3" s="1"/>
  <c r="BK86" i="3"/>
  <c r="BR86" i="3"/>
  <c r="BR132" i="3" s="1"/>
  <c r="BB132" i="3"/>
  <c r="AZ135" i="3" l="1"/>
  <c r="BK132" i="3"/>
  <c r="BP135" i="3" s="1"/>
  <c r="BU86" i="3"/>
  <c r="BS132" i="3" l="1"/>
  <c r="BP133" i="3"/>
</calcChain>
</file>

<file path=xl/sharedStrings.xml><?xml version="1.0" encoding="utf-8"?>
<sst xmlns="http://schemas.openxmlformats.org/spreadsheetml/2006/main" count="1922" uniqueCount="210">
  <si>
    <t>ESTADÍSTICA BÁSICA</t>
  </si>
  <si>
    <t>FORMATO</t>
  </si>
  <si>
    <t>FIN DE SEMESTRE:</t>
  </si>
  <si>
    <t>CICLO ESCOLAR:</t>
  </si>
  <si>
    <t>EF</t>
  </si>
  <si>
    <t>CCT</t>
  </si>
  <si>
    <t>PLANTEL</t>
  </si>
  <si>
    <t>CARRERA</t>
  </si>
  <si>
    <t>Clave Carrera</t>
  </si>
  <si>
    <t>TURNO</t>
  </si>
  <si>
    <t>5o.  SEMESTRE</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</si>
  <si>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</si>
  <si>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</si>
  <si>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</si>
  <si>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</si>
  <si>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</si>
  <si>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</si>
  <si>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</si>
  <si>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</si>
  <si>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</si>
  <si>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</si>
  <si>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</si>
  <si>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</si>
  <si>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</si>
  <si>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</si>
  <si>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</si>
  <si>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</si>
  <si>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</si>
  <si>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</si>
  <si>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</si>
  <si>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</si>
  <si>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</si>
  <si>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1o.  SEMESTRE</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</si>
  <si>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</si>
  <si>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</si>
  <si>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</si>
  <si>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</si>
  <si>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</si>
  <si>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</si>
  <si>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</si>
  <si>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</si>
  <si>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</si>
  <si>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</si>
  <si>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</si>
  <si>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</si>
  <si>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</si>
  <si>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</si>
  <si>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</si>
  <si>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</si>
  <si>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</si>
  <si>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</si>
  <si>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32EMS0001P</t>
  </si>
  <si>
    <t>32EMS0002O</t>
  </si>
  <si>
    <t>32EMS0003N</t>
  </si>
  <si>
    <t>32EMS0004M</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</si>
  <si>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</si>
  <si>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</si>
  <si>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</si>
  <si>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</si>
  <si>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</si>
  <si>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</si>
  <si>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</si>
  <si>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</si>
  <si>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</si>
  <si>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</si>
  <si>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</si>
  <si>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</si>
  <si>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</si>
  <si>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</si>
  <si>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</si>
  <si>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</si>
  <si>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32EMS0028W</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</si>
  <si>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</si>
  <si>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</si>
  <si>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</si>
  <si>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</si>
  <si>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</si>
  <si>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</si>
  <si>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</si>
  <si>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</si>
  <si>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</si>
  <si>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</si>
  <si>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</si>
  <si>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</si>
  <si>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</si>
  <si>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</si>
  <si>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</si>
  <si>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</si>
  <si>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</si>
  <si>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</si>
  <si>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</si>
  <si>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</si>
  <si>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</si>
  <si>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</si>
  <si>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</si>
  <si>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</si>
  <si>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</si>
  <si>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</si>
  <si>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</si>
  <si>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</si>
  <si>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</si>
  <si>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 xml:space="preserve">EMSaD PEDREGOSO </t>
  </si>
  <si>
    <t xml:space="preserve">EMSaD ESPIRITU SANTO </t>
  </si>
  <si>
    <t xml:space="preserve">EMSaD LA COLORADA </t>
  </si>
  <si>
    <t xml:space="preserve">EMSaD EL CENTRO </t>
  </si>
  <si>
    <t xml:space="preserve">EMSaD SAN TIBURCIO </t>
  </si>
  <si>
    <t xml:space="preserve">EMSaD EL NIGROMANTE </t>
  </si>
  <si>
    <t xml:space="preserve">EMSaD MATEO GÓMEZ </t>
  </si>
  <si>
    <t>EMSaD SAN PABLO</t>
  </si>
  <si>
    <t xml:space="preserve"> </t>
  </si>
  <si>
    <t>3o.  SEMESTRE</t>
  </si>
  <si>
    <t>COMPONENTE BÁSICO</t>
  </si>
  <si>
    <t>ESTACIÓN SAN JOSÉ</t>
  </si>
  <si>
    <t>32EMS0046L</t>
  </si>
  <si>
    <t>32EMS0047K</t>
  </si>
  <si>
    <t>32EMS0048J</t>
  </si>
  <si>
    <t>5 ó +</t>
  </si>
  <si>
    <t>1o.</t>
  </si>
  <si>
    <t>3o.</t>
  </si>
  <si>
    <t>5o.</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</si>
  <si>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</si>
  <si>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</si>
  <si>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</si>
  <si>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</si>
  <si>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</si>
  <si>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</si>
  <si>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</si>
  <si>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</si>
  <si>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 BECADOS</t>
  </si>
  <si>
    <t>BECADOS</t>
  </si>
  <si>
    <t>S</t>
  </si>
  <si>
    <t>TOTAL BECADOS</t>
  </si>
  <si>
    <t>EB 01-A2</t>
  </si>
  <si>
    <t>EB 05</t>
  </si>
  <si>
    <t>S=TOTAL</t>
  </si>
  <si>
    <t>M= MUJERES</t>
  </si>
  <si>
    <t>H= HOMBRES</t>
  </si>
  <si>
    <t>CALERA</t>
  </si>
  <si>
    <t>TLALTENANGO DE S. R.</t>
  </si>
  <si>
    <t xml:space="preserve"> RÍO GRANDE</t>
  </si>
  <si>
    <t>SOPORTE Y MANTENIMIENTO EN EQUIPO DE CÓMPUTO</t>
  </si>
  <si>
    <t>32ETC0010F</t>
  </si>
  <si>
    <t>EL LAMPOTAL</t>
  </si>
  <si>
    <t>EMSaD EL RUCIO</t>
  </si>
  <si>
    <t xml:space="preserve">EMSaD RAMÓN LÓPEZ VELARDE </t>
  </si>
  <si>
    <t>DISEÑO GRÁFICO DIGITAL</t>
  </si>
  <si>
    <t>GERICULTURA</t>
  </si>
  <si>
    <t>PREPARACIÓN DE ALIMENTOS Y BEBIDAS</t>
  </si>
  <si>
    <t>PROCESOS DE GESTIÓN ADMINISTRATIVA (FORMACIÓN DUAL)</t>
  </si>
  <si>
    <t>PREPARACIÓN DE ALIMENTOS Y BEBIDAS (FORMACIÓN DUAL)</t>
  </si>
  <si>
    <t>32ETC0011E</t>
  </si>
  <si>
    <t>EL SAUCITO</t>
  </si>
  <si>
    <t>32ETC0012D</t>
  </si>
  <si>
    <t>MARAVILLAS</t>
  </si>
  <si>
    <t>32ETC0013C</t>
  </si>
  <si>
    <t>PEDREGOSO</t>
  </si>
  <si>
    <t>EMSaD LA ZACATECANA</t>
  </si>
  <si>
    <t>32EMS0011W</t>
  </si>
  <si>
    <t>AGOSTO 2019 - ENERO 2020</t>
  </si>
  <si>
    <t>2019-2020</t>
  </si>
  <si>
    <t>DESARROLLO SUSTENTABLE DE MICROMPRESAS</t>
  </si>
  <si>
    <t>VENTAS (FORMACIÓN  DUAL)</t>
  </si>
  <si>
    <t>SOPORTE Y MANTENIMIENTO EN EQUIPO DE CÓMPUTO ( FORMACIÓN DUAL)</t>
  </si>
  <si>
    <t>MINERÍA</t>
  </si>
  <si>
    <t>MECÁTRONICA</t>
  </si>
  <si>
    <t>SUBTOTAL CECyTEZ</t>
  </si>
  <si>
    <t xml:space="preserve">EMSaD BUENAVISTA DE TRUJILLO </t>
  </si>
  <si>
    <t xml:space="preserve">EMSaD MARAVILLAS </t>
  </si>
  <si>
    <t xml:space="preserve">EMSaD LA LAGUNA </t>
  </si>
  <si>
    <t>EMSaD BUENAVISTA</t>
  </si>
  <si>
    <t xml:space="preserve">EMSaD APIZOLAYA </t>
  </si>
  <si>
    <t xml:space="preserve">EMSaD SANTA ANA </t>
  </si>
  <si>
    <t>EMSaD  PROGRESO</t>
  </si>
  <si>
    <t>EMSaD CAOPAS</t>
  </si>
  <si>
    <t>EMSaD JAULA DE ABAJO</t>
  </si>
  <si>
    <t>EMSaD COL. PEDRO RAYGOZA ( LOS SAUCES)</t>
  </si>
  <si>
    <t xml:space="preserve">EMSaD HUITZILA </t>
  </si>
  <si>
    <t xml:space="preserve">EMSaD TENAYUCA </t>
  </si>
  <si>
    <t>EMSaD EL SAUCITO</t>
  </si>
  <si>
    <t xml:space="preserve">EMSaD EMILIANO ZAPATA </t>
  </si>
  <si>
    <t xml:space="preserve">EMSaD EL SEIS DE ENERO </t>
  </si>
  <si>
    <t xml:space="preserve">EMSaD SAN JUAN CAPISTRANO </t>
  </si>
  <si>
    <t xml:space="preserve">EMSaD EL CAZADERO </t>
  </si>
  <si>
    <t>EMSaD SAN ANTONIO DE PADUA</t>
  </si>
  <si>
    <t xml:space="preserve">EMSaD CHUPADEROS </t>
  </si>
  <si>
    <t>EMSaD SAUCEDA DE LA BORDA</t>
  </si>
  <si>
    <t xml:space="preserve">EMSaD LA QUEMADA </t>
  </si>
  <si>
    <t xml:space="preserve">EMSaD EL PORVENIR </t>
  </si>
  <si>
    <t xml:space="preserve">EMSaD LA CONCEPCIÓN </t>
  </si>
  <si>
    <t>EMSaD ESTANCIA DE GUADALUPE</t>
  </si>
  <si>
    <t>EMSaD SANTA LUCIA DE LA SIERRA</t>
  </si>
  <si>
    <t>EMSaD TANQUE NUEVO</t>
  </si>
  <si>
    <t>EMSaD LOS CARDOS</t>
  </si>
  <si>
    <t xml:space="preserve">EMSaD EMILIO CARRANZA </t>
  </si>
  <si>
    <t xml:space="preserve">EMSaD CASA BLANCA </t>
  </si>
  <si>
    <t>32EMS0054U</t>
  </si>
  <si>
    <t>EMSaD EL REFUGIO</t>
  </si>
  <si>
    <t>SUBTOTAL EMSaD</t>
  </si>
  <si>
    <t>G: GRUPOS</t>
  </si>
  <si>
    <t>H: HOMBRES</t>
  </si>
  <si>
    <t>M: MUJERES</t>
  </si>
  <si>
    <t>TOT: TOTAL</t>
  </si>
  <si>
    <t>BENITO JUÁREZ</t>
  </si>
  <si>
    <t>EMSaD COL. PEDRO RAYGOZA (LOS SAUCES)</t>
  </si>
  <si>
    <t>OTROS</t>
  </si>
  <si>
    <t>JEFE DE DEPARTAMENTO</t>
  </si>
  <si>
    <t>DIRECTOR DE PLANEACIÓN</t>
  </si>
  <si>
    <t>ING. JUAN GARCÍA RODRÍGUEZ</t>
  </si>
  <si>
    <t>FECHA DE CORTE: 10 DE FEBRERO</t>
  </si>
  <si>
    <t>LIC. MA. ISABEL RUÍZ SANDOVAL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</si>
</sst>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_0;;@"/>
    <numFmt numFmtId="165" formatCode="_-[$€-2]* #,##0.00_-;\-[$€-2]* #,##0.00_-;_-[$€-2]* &quot;-&quot;??_-"/>
    <numFmt numFmtId="166" formatCode="0.0%"/>
    <numFmt numFmtId="167" formatCode="0;_0;"/>
  </numFmts>
  <fonts count="57"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9"/>
      <color theme="1"/>
      <name val="Arial"/>
      <family val="2"/>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sz val="8"/>
      <color theme="1"/>
      <name val="Calibri"/>
      <family val="2"/>
      <scheme val="minor"/>
    </font>
    <font>
      <b/>
      <i/>
      <sz val="12"/>
      <color rgb="FF00B0F0"/>
      <name val="Arial"/>
      <family val="2"/>
    </font>
    <font>
      <b/>
      <sz val="8"/>
      <name val="Arial"/>
      <family val="2"/>
    </font>
    <font>
      <b/>
      <sz val="10"/>
      <color theme="8" tint="-0.249977111117893"/>
      <name val="Calibri"/>
      <family val="2"/>
      <scheme val="minor"/>
    </font>
    <font>
      <b/>
      <i/>
      <sz val="16"/>
      <name val="Calibri"/>
      <family val="2"/>
      <scheme val="minor"/>
    </font>
    <font>
      <b/>
      <i/>
      <sz val="16"/>
      <color theme="9" tint="-0.249977111117893"/>
      <name val="Calibri"/>
      <family val="2"/>
      <scheme val="minor"/>
    </font>
    <font>
      <b/>
      <sz val="14"/>
      <name val="Calibri"/>
      <family val="2"/>
      <scheme val="minor"/>
    </font>
    <font>
      <sz val="14"/>
      <name val="Calibri"/>
      <family val="2"/>
      <scheme val="minor"/>
    </font>
    <font>
      <sz val="12"/>
      <name val="Arial"/>
      <family val="2"/>
    </font>
    <font>
      <sz val="11"/>
      <color theme="8" tint="-0.249977111117893"/>
      <name val="Arial"/>
      <family val="2"/>
    </font>
    <font>
      <sz val="12"/>
      <color theme="8" tint="-0.249977111117893"/>
      <name val="Arial"/>
      <family val="2"/>
    </font>
    <font>
      <b/>
      <sz val="16"/>
      <name val="Arial"/>
      <family val="2"/>
    </font>
    <font>
      <sz val="11"/>
      <name val="Arial"/>
      <family val="2"/>
    </font>
    <font>
      <sz val="13"/>
      <color theme="1"/>
      <name val="Calibri"/>
      <family val="2"/>
      <scheme val="minor"/>
    </font>
    <font>
      <b/>
      <sz val="16"/>
      <color theme="1"/>
      <name val="Arial"/>
      <family val="2"/>
    </font>
    <font>
      <b/>
      <sz val="13"/>
      <name val="Arial"/>
      <family val="2"/>
    </font>
    <font>
      <sz val="16"/>
      <color theme="9" tint="-0.249977111117893"/>
      <name val="Arial"/>
      <family val="2"/>
    </font>
    <font>
      <sz val="16"/>
      <color theme="1"/>
      <name val="Arial"/>
      <family val="2"/>
    </font>
    <font>
      <b/>
      <sz val="14"/>
      <name val="Arial"/>
      <family val="2"/>
    </font>
    <font>
      <sz val="8"/>
      <name val="Arial"/>
      <family val="2"/>
    </font>
    <font>
      <b/>
      <sz val="13"/>
      <color theme="1"/>
      <name val="Calibri"/>
      <family val="2"/>
      <scheme val="minor"/>
    </font>
    <font>
      <b/>
      <sz val="16"/>
      <color rgb="FF000000"/>
      <name val="Arial"/>
      <family val="2"/>
    </font>
    <font>
      <sz val="10"/>
      <color rgb="FF000000"/>
      <name val="Calibri"/>
      <family val="2"/>
    </font>
    <font>
      <b/>
      <sz val="10"/>
      <name val="Calibri"/>
      <family val="2"/>
    </font>
    <font>
      <b/>
      <sz val="14"/>
      <color theme="1"/>
      <name val="Arial"/>
      <family val="2"/>
    </font>
    <font>
      <sz val="14"/>
      <name val="Arial"/>
      <family val="2"/>
    </font>
  </fonts>
  <fills count="11">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s>
  <borders count="108">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bottom style="thick">
        <color indexed="64"/>
      </bottom>
      <diagonal/>
    </border>
    <border>
      <left/>
      <right/>
      <top style="thick">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ck">
        <color indexed="64"/>
      </left>
      <right style="thin">
        <color indexed="64"/>
      </right>
      <top style="medium">
        <color indexed="64"/>
      </top>
      <bottom/>
      <diagonal/>
    </border>
    <border>
      <left style="thin">
        <color indexed="64"/>
      </left>
      <right/>
      <top style="thin">
        <color indexed="64"/>
      </top>
      <bottom style="thin">
        <color indexed="64"/>
      </bottom>
      <diagonal/>
    </border>
    <border>
      <left style="thick">
        <color indexed="64"/>
      </left>
      <right/>
      <top/>
      <bottom/>
      <diagonal/>
    </border>
    <border>
      <left style="thick">
        <color indexed="64"/>
      </left>
      <right/>
      <top style="medium">
        <color indexed="64"/>
      </top>
      <bottom/>
      <diagonal/>
    </border>
    <border>
      <left/>
      <right style="thick">
        <color indexed="64"/>
      </right>
      <top style="medium">
        <color indexed="64"/>
      </top>
      <bottom/>
      <diagonal/>
    </border>
    <border>
      <left/>
      <right style="mediumDashDotDot">
        <color indexed="64"/>
      </right>
      <top style="medium">
        <color indexed="64"/>
      </top>
      <bottom/>
      <diagonal/>
    </border>
    <border>
      <left style="medium">
        <color indexed="64"/>
      </left>
      <right style="medium">
        <color indexed="64"/>
      </right>
      <top style="thin">
        <color indexed="64"/>
      </top>
      <bottom/>
      <diagonal/>
    </border>
    <border>
      <left style="thin">
        <color indexed="64"/>
      </left>
      <right style="thick">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ck">
        <color indexed="64"/>
      </left>
      <right style="thin">
        <color indexed="64"/>
      </right>
      <top/>
      <bottom style="medium">
        <color indexed="64"/>
      </bottom>
      <diagonal/>
    </border>
    <border>
      <left style="medium">
        <color indexed="64"/>
      </left>
      <right style="thin">
        <color indexed="64"/>
      </right>
      <top style="thick">
        <color indexed="64"/>
      </top>
      <bottom style="thick">
        <color indexed="64"/>
      </bottom>
      <diagonal/>
    </border>
    <border>
      <left style="medium">
        <color indexed="64"/>
      </left>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1" fillId="0" borderId="0" applyFont="0" applyFill="0" applyBorder="0" applyAlignment="0" applyProtection="0"/>
    <xf numFmtId="165" fontId="16" fillId="0" borderId="0" applyFont="0" applyFill="0" applyBorder="0" applyAlignment="0" applyProtection="0"/>
    <xf numFmtId="0" fontId="16" fillId="0" borderId="0"/>
    <xf numFmtId="0" fontId="19" fillId="0" borderId="0"/>
  </cellStyleXfs>
  <cellXfs count="568">
    <xf numFmtId="0" fontId="0" fillId="0" borderId="0" xfId="0"/>
    <xf numFmtId="164" fontId="0" fillId="0" borderId="0" xfId="0" applyNumberFormat="1"/>
    <xf numFmtId="0" fontId="0" fillId="0" borderId="0" xfId="0" applyBorder="1"/>
    <xf numFmtId="10" fontId="0" fillId="0" borderId="11" xfId="0" applyNumberFormat="1" applyBorder="1"/>
    <xf numFmtId="0" fontId="33" fillId="0" borderId="84" xfId="0" applyFont="1" applyBorder="1" applyAlignment="1" applyProtection="1">
      <alignment horizontal="center" vertical="center" textRotation="90"/>
    </xf>
    <xf numFmtId="0" fontId="33" fillId="0" borderId="82" xfId="0" applyFont="1" applyBorder="1" applyAlignment="1" applyProtection="1">
      <alignment horizontal="center" vertical="center" textRotation="90"/>
    </xf>
    <xf numFmtId="166" fontId="0" fillId="0" borderId="0" xfId="0" applyNumberFormat="1" applyBorder="1"/>
    <xf numFmtId="164" fontId="0" fillId="0" borderId="0" xfId="0" applyNumberFormat="1" applyAlignment="1">
      <alignment horizontal="center" vertical="center"/>
    </xf>
    <xf numFmtId="10" fontId="0" fillId="0" borderId="0" xfId="0" applyNumberFormat="1"/>
    <xf numFmtId="164" fontId="31" fillId="0" borderId="0" xfId="0" applyNumberFormat="1" applyFont="1" applyAlignment="1">
      <alignment horizontal="center" vertical="center"/>
    </xf>
    <xf numFmtId="10" fontId="0" fillId="0" borderId="0" xfId="0" applyNumberFormat="1" applyBorder="1"/>
    <xf numFmtId="164" fontId="0" fillId="0" borderId="0" xfId="0" applyNumberFormat="1" applyBorder="1"/>
    <xf numFmtId="0" fontId="13" fillId="0" borderId="89" xfId="0" applyFont="1" applyFill="1" applyBorder="1" applyAlignment="1" applyProtection="1">
      <alignment horizontal="center" vertical="center"/>
      <protection locked="0"/>
    </xf>
    <xf numFmtId="0" fontId="13" fillId="0" borderId="17" xfId="0" applyFont="1" applyFill="1" applyBorder="1" applyAlignment="1" applyProtection="1">
      <alignment horizontal="center" vertical="center"/>
      <protection locked="0"/>
    </xf>
    <xf numFmtId="164" fontId="15" fillId="0" borderId="36" xfId="0" applyNumberFormat="1" applyFont="1" applyFill="1" applyBorder="1" applyAlignment="1" applyProtection="1">
      <alignment horizontal="center" vertical="center" wrapText="1"/>
      <protection locked="0"/>
    </xf>
    <xf numFmtId="164" fontId="15" fillId="0" borderId="45" xfId="0" applyNumberFormat="1" applyFont="1" applyBorder="1" applyAlignment="1" applyProtection="1">
      <alignment horizontal="center" vertical="center" wrapText="1"/>
      <protection locked="0"/>
    </xf>
    <xf numFmtId="164" fontId="15" fillId="0" borderId="89" xfId="0" applyNumberFormat="1" applyFont="1" applyBorder="1" applyAlignment="1" applyProtection="1">
      <alignment horizontal="center" vertical="center" wrapText="1"/>
      <protection locked="0"/>
    </xf>
    <xf numFmtId="164" fontId="15" fillId="0" borderId="36" xfId="0" applyNumberFormat="1" applyFont="1" applyBorder="1" applyAlignment="1" applyProtection="1">
      <alignment horizontal="center" vertical="center" wrapText="1"/>
      <protection locked="0"/>
    </xf>
    <xf numFmtId="164" fontId="15" fillId="0" borderId="40" xfId="0" applyNumberFormat="1" applyFont="1" applyFill="1" applyBorder="1" applyAlignment="1" applyProtection="1">
      <alignment horizontal="center" vertical="center" wrapText="1"/>
      <protection locked="0"/>
    </xf>
    <xf numFmtId="164" fontId="15" fillId="0" borderId="35" xfId="0" applyNumberFormat="1" applyFont="1" applyFill="1" applyBorder="1" applyAlignment="1" applyProtection="1">
      <alignment horizontal="center" vertical="center" wrapText="1"/>
      <protection locked="0"/>
    </xf>
    <xf numFmtId="164" fontId="15" fillId="0" borderId="44" xfId="0" applyNumberFormat="1" applyFont="1" applyBorder="1" applyAlignment="1" applyProtection="1">
      <alignment horizontal="center" vertical="center" wrapText="1"/>
      <protection locked="0"/>
    </xf>
    <xf numFmtId="164" fontId="15" fillId="0" borderId="47" xfId="0" applyNumberFormat="1" applyFont="1" applyBorder="1" applyAlignment="1" applyProtection="1">
      <alignment horizontal="center" vertical="center" wrapText="1"/>
      <protection locked="0"/>
    </xf>
    <xf numFmtId="164" fontId="15" fillId="0" borderId="35" xfId="0" applyNumberFormat="1" applyFont="1" applyBorder="1" applyAlignment="1" applyProtection="1">
      <alignment horizontal="center" vertical="center" wrapText="1"/>
      <protection locked="0"/>
    </xf>
    <xf numFmtId="0" fontId="13" fillId="0" borderId="57" xfId="0" applyFont="1" applyFill="1" applyBorder="1" applyAlignment="1" applyProtection="1">
      <alignment horizontal="center" vertical="center"/>
      <protection locked="0"/>
    </xf>
    <xf numFmtId="0" fontId="13" fillId="0" borderId="53" xfId="0" applyFont="1" applyFill="1" applyBorder="1" applyAlignment="1" applyProtection="1">
      <alignment horizontal="center" vertical="center"/>
      <protection locked="0"/>
    </xf>
    <xf numFmtId="164" fontId="15" fillId="0" borderId="14" xfId="0" applyNumberFormat="1" applyFont="1" applyFill="1" applyBorder="1" applyAlignment="1" applyProtection="1">
      <alignment horizontal="center" vertical="center" wrapText="1"/>
      <protection locked="0"/>
    </xf>
    <xf numFmtId="164" fontId="15" fillId="0" borderId="49" xfId="0" applyNumberFormat="1" applyFont="1" applyBorder="1" applyAlignment="1" applyProtection="1">
      <alignment horizontal="center" vertical="center" wrapText="1"/>
      <protection locked="0"/>
    </xf>
    <xf numFmtId="164" fontId="15" fillId="0" borderId="57" xfId="0" applyNumberFormat="1" applyFont="1" applyBorder="1" applyAlignment="1" applyProtection="1">
      <alignment horizontal="center" vertical="center" wrapText="1"/>
      <protection locked="0"/>
    </xf>
    <xf numFmtId="164" fontId="15" fillId="0" borderId="14" xfId="0" applyNumberFormat="1" applyFont="1" applyBorder="1" applyAlignment="1" applyProtection="1">
      <alignment horizontal="center" vertical="center" wrapText="1"/>
      <protection locked="0"/>
    </xf>
    <xf numFmtId="0" fontId="13" fillId="0" borderId="13" xfId="0" applyFont="1" applyFill="1" applyBorder="1" applyAlignment="1" applyProtection="1">
      <alignment horizontal="center" vertical="center"/>
      <protection locked="0"/>
    </xf>
    <xf numFmtId="0" fontId="13" fillId="0" borderId="47" xfId="0" applyFont="1" applyFill="1" applyBorder="1" applyAlignment="1" applyProtection="1">
      <alignment horizontal="center" vertical="center"/>
      <protection locked="0"/>
    </xf>
    <xf numFmtId="0" fontId="13" fillId="0" borderId="68" xfId="0" applyFont="1" applyFill="1" applyBorder="1" applyAlignment="1" applyProtection="1">
      <alignment horizontal="center" vertical="center"/>
      <protection locked="0"/>
    </xf>
    <xf numFmtId="0" fontId="13" fillId="0" borderId="63" xfId="0" applyFont="1" applyFill="1" applyBorder="1" applyAlignment="1" applyProtection="1">
      <alignment horizontal="center" vertical="center"/>
      <protection locked="0"/>
    </xf>
    <xf numFmtId="164" fontId="15" fillId="0" borderId="64" xfId="0" applyNumberFormat="1" applyFont="1" applyBorder="1" applyAlignment="1" applyProtection="1">
      <alignment horizontal="center" vertical="center" wrapText="1"/>
      <protection locked="0"/>
    </xf>
    <xf numFmtId="164" fontId="15" fillId="0" borderId="68" xfId="0" applyNumberFormat="1" applyFont="1" applyBorder="1" applyAlignment="1" applyProtection="1">
      <alignment horizontal="center" vertical="center" wrapText="1"/>
      <protection locked="0"/>
    </xf>
    <xf numFmtId="164" fontId="15" fillId="0" borderId="37" xfId="0" applyNumberFormat="1" applyFont="1" applyBorder="1" applyAlignment="1" applyProtection="1">
      <alignment horizontal="center" vertical="center" wrapText="1"/>
      <protection locked="0"/>
    </xf>
    <xf numFmtId="164" fontId="15" fillId="0" borderId="40" xfId="0" applyNumberFormat="1" applyFont="1" applyBorder="1" applyAlignment="1" applyProtection="1">
      <alignment horizontal="center" vertical="center" wrapText="1"/>
      <protection locked="0"/>
    </xf>
    <xf numFmtId="164" fontId="15" fillId="0" borderId="68" xfId="0" applyNumberFormat="1" applyFont="1" applyFill="1" applyBorder="1" applyAlignment="1" applyProtection="1">
      <alignment horizontal="center" vertical="center" wrapText="1"/>
      <protection locked="0"/>
    </xf>
    <xf numFmtId="164" fontId="15" fillId="0" borderId="64" xfId="0" applyNumberFormat="1" applyFont="1" applyFill="1" applyBorder="1" applyAlignment="1" applyProtection="1">
      <alignment horizontal="center" vertical="center" wrapText="1"/>
      <protection locked="0"/>
    </xf>
    <xf numFmtId="164" fontId="13" fillId="0" borderId="40" xfId="0" applyNumberFormat="1" applyFont="1" applyFill="1" applyBorder="1" applyAlignment="1" applyProtection="1">
      <alignment horizontal="center" vertical="center" wrapText="1"/>
      <protection locked="0"/>
    </xf>
    <xf numFmtId="164" fontId="13" fillId="0" borderId="64" xfId="0" applyNumberFormat="1" applyFont="1" applyFill="1" applyBorder="1" applyAlignment="1" applyProtection="1">
      <alignment horizontal="center" vertical="center" wrapText="1"/>
      <protection locked="0"/>
    </xf>
    <xf numFmtId="164" fontId="13" fillId="0" borderId="68" xfId="0" applyNumberFormat="1" applyFont="1" applyFill="1" applyBorder="1" applyAlignment="1" applyProtection="1">
      <alignment horizontal="center" vertical="center" wrapText="1"/>
      <protection locked="0"/>
    </xf>
    <xf numFmtId="0" fontId="13" fillId="0" borderId="79" xfId="0" applyFont="1" applyFill="1" applyBorder="1" applyAlignment="1" applyProtection="1">
      <alignment horizontal="center" vertical="center"/>
      <protection locked="0"/>
    </xf>
    <xf numFmtId="0" fontId="13" fillId="0" borderId="60" xfId="0" applyFont="1" applyFill="1" applyBorder="1" applyAlignment="1" applyProtection="1">
      <alignment horizontal="center" vertical="center"/>
      <protection locked="0"/>
    </xf>
    <xf numFmtId="164" fontId="15" fillId="0" borderId="42" xfId="0" applyNumberFormat="1" applyFont="1" applyFill="1" applyBorder="1" applyAlignment="1" applyProtection="1">
      <alignment horizontal="center" vertical="center" wrapText="1"/>
      <protection locked="0"/>
    </xf>
    <xf numFmtId="164" fontId="15" fillId="0" borderId="51" xfId="0" applyNumberFormat="1" applyFont="1" applyBorder="1" applyAlignment="1" applyProtection="1">
      <alignment horizontal="center" vertical="center" wrapText="1"/>
      <protection locked="0"/>
    </xf>
    <xf numFmtId="164" fontId="15" fillId="0" borderId="79" xfId="0" applyNumberFormat="1" applyFont="1" applyBorder="1" applyAlignment="1" applyProtection="1">
      <alignment horizontal="center" vertical="center" wrapText="1"/>
      <protection locked="0"/>
    </xf>
    <xf numFmtId="164" fontId="15" fillId="0" borderId="42" xfId="0" applyNumberFormat="1" applyFont="1" applyBorder="1" applyAlignment="1" applyProtection="1">
      <alignment horizontal="center" vertical="center" wrapText="1"/>
      <protection locked="0"/>
    </xf>
    <xf numFmtId="0" fontId="15" fillId="0" borderId="40" xfId="0" applyFont="1" applyBorder="1" applyAlignment="1" applyProtection="1">
      <alignment horizontal="center" vertical="center"/>
      <protection locked="0"/>
    </xf>
    <xf numFmtId="0" fontId="15" fillId="0" borderId="37" xfId="0" applyFont="1" applyBorder="1" applyAlignment="1" applyProtection="1">
      <alignment horizontal="center" vertical="center"/>
      <protection locked="0"/>
    </xf>
    <xf numFmtId="0" fontId="15" fillId="0" borderId="68" xfId="0" applyFont="1" applyBorder="1" applyAlignment="1" applyProtection="1">
      <alignment horizontal="center" vertical="center"/>
      <protection locked="0"/>
    </xf>
    <xf numFmtId="164" fontId="18" fillId="5" borderId="35" xfId="0" applyNumberFormat="1" applyFont="1" applyFill="1" applyBorder="1" applyAlignment="1" applyProtection="1">
      <alignment horizontal="center" vertical="center" wrapText="1"/>
    </xf>
    <xf numFmtId="0" fontId="18" fillId="0" borderId="23" xfId="0" applyFont="1" applyFill="1" applyBorder="1" applyAlignment="1" applyProtection="1">
      <alignment horizontal="center" vertical="center" wrapText="1"/>
      <protection locked="0"/>
    </xf>
    <xf numFmtId="0" fontId="20" fillId="0" borderId="13" xfId="0" applyFont="1" applyFill="1" applyBorder="1" applyAlignment="1" applyProtection="1">
      <alignment horizontal="center" vertical="center"/>
      <protection locked="0"/>
    </xf>
    <xf numFmtId="0" fontId="20" fillId="0" borderId="20" xfId="0" applyFont="1" applyFill="1" applyBorder="1" applyAlignment="1" applyProtection="1">
      <alignment horizontal="center" vertical="center"/>
      <protection locked="0"/>
    </xf>
    <xf numFmtId="0" fontId="20" fillId="0" borderId="23" xfId="0" applyFont="1" applyFill="1" applyBorder="1" applyAlignment="1" applyProtection="1">
      <alignment horizontal="center" vertical="center"/>
      <protection locked="0"/>
    </xf>
    <xf numFmtId="164" fontId="18" fillId="0" borderId="23" xfId="0" applyNumberFormat="1" applyFont="1" applyFill="1" applyBorder="1" applyAlignment="1" applyProtection="1">
      <alignment horizontal="center" vertical="center" wrapText="1"/>
      <protection locked="0"/>
    </xf>
    <xf numFmtId="164" fontId="18" fillId="0" borderId="13" xfId="0" applyNumberFormat="1" applyFont="1" applyFill="1" applyBorder="1" applyAlignment="1" applyProtection="1">
      <alignment horizontal="center" vertical="center" wrapText="1"/>
      <protection locked="0"/>
    </xf>
    <xf numFmtId="164" fontId="18" fillId="0" borderId="20" xfId="0" applyNumberFormat="1" applyFont="1" applyFill="1" applyBorder="1" applyAlignment="1" applyProtection="1">
      <alignment horizontal="center" vertical="center" wrapText="1"/>
      <protection locked="0"/>
    </xf>
    <xf numFmtId="0" fontId="18" fillId="0" borderId="23" xfId="0" applyFont="1" applyBorder="1" applyAlignment="1" applyProtection="1">
      <alignment horizontal="center" vertical="center" wrapText="1"/>
      <protection locked="0"/>
    </xf>
    <xf numFmtId="0" fontId="20" fillId="0" borderId="13" xfId="0" applyFont="1" applyBorder="1" applyAlignment="1" applyProtection="1">
      <alignment horizontal="center" vertical="center"/>
      <protection locked="0"/>
    </xf>
    <xf numFmtId="0" fontId="20" fillId="0" borderId="20" xfId="0" applyFont="1" applyBorder="1" applyAlignment="1" applyProtection="1">
      <alignment horizontal="center" vertical="center"/>
      <protection locked="0"/>
    </xf>
    <xf numFmtId="0" fontId="20" fillId="0" borderId="23" xfId="0" applyFont="1" applyBorder="1" applyAlignment="1" applyProtection="1">
      <alignment horizontal="center" vertical="center"/>
      <protection locked="0"/>
    </xf>
    <xf numFmtId="0" fontId="20" fillId="0" borderId="60" xfId="0" applyFont="1" applyFill="1" applyBorder="1" applyAlignment="1" applyProtection="1">
      <alignment horizontal="center" vertical="center"/>
      <protection locked="0"/>
    </xf>
    <xf numFmtId="0" fontId="20" fillId="0" borderId="12" xfId="0" applyFont="1" applyFill="1" applyBorder="1" applyAlignment="1" applyProtection="1">
      <alignment horizontal="center" vertical="center"/>
      <protection locked="0"/>
    </xf>
    <xf numFmtId="164" fontId="18" fillId="5" borderId="13" xfId="0" applyNumberFormat="1" applyFont="1" applyFill="1" applyBorder="1" applyAlignment="1" applyProtection="1">
      <alignment horizontal="center" vertical="center" wrapText="1"/>
    </xf>
    <xf numFmtId="164" fontId="18" fillId="5" borderId="50" xfId="0" applyNumberFormat="1" applyFont="1" applyFill="1" applyBorder="1" applyAlignment="1" applyProtection="1">
      <alignment horizontal="center" vertical="center" wrapText="1"/>
    </xf>
    <xf numFmtId="164" fontId="18" fillId="5" borderId="33" xfId="0" applyNumberFormat="1" applyFont="1" applyFill="1" applyBorder="1" applyAlignment="1" applyProtection="1">
      <alignment horizontal="center" vertical="center" wrapText="1"/>
    </xf>
    <xf numFmtId="164" fontId="18" fillId="5" borderId="43" xfId="0" applyNumberFormat="1" applyFont="1" applyFill="1" applyBorder="1" applyAlignment="1" applyProtection="1">
      <alignment horizontal="center" vertical="center" wrapText="1"/>
    </xf>
    <xf numFmtId="0" fontId="18" fillId="0" borderId="58" xfId="0" applyFont="1" applyFill="1" applyBorder="1" applyAlignment="1" applyProtection="1">
      <alignment horizontal="center" vertical="center" wrapText="1"/>
      <protection locked="0"/>
    </xf>
    <xf numFmtId="0" fontId="20" fillId="0" borderId="59" xfId="0" applyFont="1" applyFill="1" applyBorder="1" applyAlignment="1" applyProtection="1">
      <alignment horizontal="center" vertical="center"/>
      <protection locked="0"/>
    </xf>
    <xf numFmtId="0" fontId="20" fillId="0" borderId="11" xfId="0" applyFont="1" applyFill="1" applyBorder="1" applyAlignment="1" applyProtection="1">
      <alignment horizontal="center" vertical="center"/>
      <protection locked="0"/>
    </xf>
    <xf numFmtId="0" fontId="20" fillId="0" borderId="58" xfId="0" applyFont="1" applyFill="1" applyBorder="1" applyAlignment="1" applyProtection="1">
      <alignment horizontal="center" vertical="center"/>
      <protection locked="0"/>
    </xf>
    <xf numFmtId="164" fontId="18" fillId="0" borderId="58" xfId="0" applyNumberFormat="1" applyFont="1" applyFill="1" applyBorder="1" applyAlignment="1" applyProtection="1">
      <alignment horizontal="center" vertical="center" wrapText="1"/>
      <protection locked="0"/>
    </xf>
    <xf numFmtId="164" fontId="18" fillId="0" borderId="59" xfId="0" applyNumberFormat="1" applyFont="1" applyFill="1" applyBorder="1" applyAlignment="1" applyProtection="1">
      <alignment horizontal="center" vertical="center" wrapText="1"/>
      <protection locked="0"/>
    </xf>
    <xf numFmtId="164" fontId="18" fillId="0" borderId="11" xfId="0" applyNumberFormat="1" applyFont="1" applyFill="1" applyBorder="1" applyAlignment="1" applyProtection="1">
      <alignment horizontal="center" vertical="center" wrapText="1"/>
      <protection locked="0"/>
    </xf>
    <xf numFmtId="0" fontId="18" fillId="0" borderId="58" xfId="0" applyFont="1" applyBorder="1" applyAlignment="1" applyProtection="1">
      <alignment horizontal="center" vertical="center" wrapText="1"/>
      <protection locked="0"/>
    </xf>
    <xf numFmtId="0" fontId="20" fillId="0" borderId="59" xfId="0" applyFont="1" applyBorder="1" applyAlignment="1" applyProtection="1">
      <alignment horizontal="center" vertical="center"/>
      <protection locked="0"/>
    </xf>
    <xf numFmtId="0" fontId="20" fillId="0" borderId="11" xfId="0" applyFont="1" applyBorder="1" applyAlignment="1" applyProtection="1">
      <alignment horizontal="center" vertical="center"/>
      <protection locked="0"/>
    </xf>
    <xf numFmtId="0" fontId="20" fillId="0" borderId="58" xfId="0" applyFont="1" applyBorder="1" applyAlignment="1" applyProtection="1">
      <alignment horizontal="center" vertical="center"/>
      <protection locked="0"/>
    </xf>
    <xf numFmtId="0" fontId="20" fillId="0" borderId="43" xfId="0" applyFont="1" applyFill="1" applyBorder="1" applyAlignment="1" applyProtection="1">
      <alignment horizontal="center" vertical="center"/>
      <protection locked="0"/>
    </xf>
    <xf numFmtId="164" fontId="18" fillId="5" borderId="59" xfId="0" applyNumberFormat="1" applyFont="1" applyFill="1" applyBorder="1" applyAlignment="1" applyProtection="1">
      <alignment horizontal="center" vertical="center" wrapText="1"/>
    </xf>
    <xf numFmtId="164" fontId="18" fillId="5" borderId="78" xfId="0" applyNumberFormat="1" applyFont="1" applyFill="1" applyBorder="1" applyAlignment="1" applyProtection="1">
      <alignment horizontal="center" vertical="center" wrapText="1"/>
    </xf>
    <xf numFmtId="164" fontId="18" fillId="5" borderId="66" xfId="0" applyNumberFormat="1" applyFont="1" applyFill="1" applyBorder="1" applyAlignment="1" applyProtection="1">
      <alignment horizontal="center" vertical="center" wrapText="1"/>
    </xf>
    <xf numFmtId="0" fontId="0" fillId="0" borderId="0" xfId="0" applyProtection="1"/>
    <xf numFmtId="0" fontId="25" fillId="0" borderId="0" xfId="0" applyFont="1" applyProtection="1"/>
    <xf numFmtId="0" fontId="5" fillId="0" borderId="0" xfId="0" applyFont="1" applyBorder="1" applyAlignment="1" applyProtection="1">
      <alignment vertical="center" wrapText="1"/>
    </xf>
    <xf numFmtId="0" fontId="35" fillId="0" borderId="0" xfId="0" applyFont="1" applyFill="1" applyAlignment="1" applyProtection="1">
      <alignment vertical="center"/>
    </xf>
    <xf numFmtId="0" fontId="4" fillId="0" borderId="0" xfId="0" applyFont="1" applyFill="1" applyAlignment="1" applyProtection="1">
      <alignment vertical="center"/>
    </xf>
    <xf numFmtId="0" fontId="29" fillId="0" borderId="1" xfId="0" applyFont="1" applyBorder="1" applyAlignment="1" applyProtection="1"/>
    <xf numFmtId="0" fontId="0" fillId="0" borderId="1" xfId="0" applyBorder="1" applyAlignment="1" applyProtection="1">
      <alignment horizontal="center"/>
    </xf>
    <xf numFmtId="0" fontId="0" fillId="0" borderId="0" xfId="0" applyBorder="1" applyAlignment="1" applyProtection="1">
      <alignment horizontal="center"/>
    </xf>
    <xf numFmtId="0" fontId="7" fillId="0" borderId="0" xfId="0" applyFont="1" applyBorder="1" applyAlignment="1" applyProtection="1">
      <alignment horizontal="center"/>
    </xf>
    <xf numFmtId="0" fontId="6" fillId="0" borderId="0" xfId="0" applyFont="1" applyBorder="1" applyAlignment="1" applyProtection="1">
      <alignment horizontal="center"/>
    </xf>
    <xf numFmtId="0" fontId="6" fillId="2" borderId="24" xfId="0" applyFont="1" applyFill="1" applyBorder="1" applyAlignment="1" applyProtection="1">
      <alignment horizontal="center" vertical="center"/>
    </xf>
    <xf numFmtId="0" fontId="6" fillId="2" borderId="29" xfId="0" applyFont="1" applyFill="1" applyBorder="1" applyAlignment="1" applyProtection="1">
      <alignment horizontal="center" vertical="center"/>
    </xf>
    <xf numFmtId="0" fontId="6" fillId="2" borderId="25" xfId="0" applyFont="1" applyFill="1" applyBorder="1" applyAlignment="1" applyProtection="1">
      <alignment horizontal="center" vertical="center"/>
    </xf>
    <xf numFmtId="164" fontId="31" fillId="0" borderId="0" xfId="0" applyNumberFormat="1" applyFont="1" applyProtection="1"/>
    <xf numFmtId="0" fontId="9" fillId="0" borderId="0" xfId="0" applyFont="1" applyFill="1" applyBorder="1" applyAlignment="1" applyProtection="1">
      <alignment horizontal="left" vertical="center"/>
    </xf>
    <xf numFmtId="0" fontId="20" fillId="0" borderId="0" xfId="0" applyFont="1" applyFill="1" applyBorder="1" applyAlignment="1" applyProtection="1">
      <alignment horizontal="left" vertical="center"/>
    </xf>
    <xf numFmtId="164" fontId="0" fillId="0" borderId="0" xfId="0" applyNumberFormat="1" applyProtection="1"/>
    <xf numFmtId="0" fontId="10" fillId="0" borderId="0" xfId="0" applyFont="1" applyFill="1" applyAlignment="1" applyProtection="1">
      <alignment horizontal="left"/>
    </xf>
    <xf numFmtId="0" fontId="13" fillId="0" borderId="0" xfId="0" applyFont="1" applyAlignment="1" applyProtection="1"/>
    <xf numFmtId="0" fontId="0" fillId="0" borderId="0" xfId="0" applyBorder="1" applyProtection="1"/>
    <xf numFmtId="0" fontId="10" fillId="0" borderId="0" xfId="0" applyFont="1" applyProtection="1"/>
    <xf numFmtId="0" fontId="3" fillId="0" borderId="0" xfId="0" applyFont="1" applyBorder="1" applyAlignment="1" applyProtection="1">
      <alignment horizontal="center" vertical="center" wrapText="1"/>
    </xf>
    <xf numFmtId="0" fontId="27" fillId="6" borderId="0" xfId="0" applyFont="1" applyFill="1" applyAlignment="1" applyProtection="1">
      <alignment vertical="center"/>
    </xf>
    <xf numFmtId="0" fontId="6" fillId="2" borderId="3" xfId="0" applyFont="1" applyFill="1" applyBorder="1" applyAlignment="1" applyProtection="1">
      <alignment horizontal="center" vertical="center"/>
    </xf>
    <xf numFmtId="0" fontId="40" fillId="0" borderId="14" xfId="0" applyFont="1" applyFill="1" applyBorder="1" applyAlignment="1" applyProtection="1">
      <alignment horizontal="left" vertical="center"/>
    </xf>
    <xf numFmtId="0" fontId="41" fillId="0" borderId="19" xfId="0" applyFont="1" applyFill="1" applyBorder="1" applyAlignment="1" applyProtection="1">
      <alignment horizontal="left" vertical="center"/>
    </xf>
    <xf numFmtId="0" fontId="41" fillId="0" borderId="20" xfId="0" applyFont="1" applyFill="1" applyBorder="1" applyAlignment="1" applyProtection="1">
      <alignment horizontal="left" vertical="center"/>
    </xf>
    <xf numFmtId="0" fontId="40" fillId="0" borderId="20" xfId="0" applyFont="1" applyFill="1" applyBorder="1" applyAlignment="1" applyProtection="1">
      <alignment horizontal="left" vertical="center" wrapText="1"/>
    </xf>
    <xf numFmtId="0" fontId="40" fillId="0" borderId="20" xfId="0" applyFont="1" applyFill="1" applyBorder="1" applyAlignment="1" applyProtection="1">
      <alignment horizontal="left" vertical="center"/>
    </xf>
    <xf numFmtId="0" fontId="40" fillId="0" borderId="23" xfId="0" applyFont="1" applyFill="1" applyBorder="1" applyAlignment="1" applyProtection="1">
      <alignment horizontal="left" vertical="center"/>
    </xf>
    <xf numFmtId="164" fontId="42" fillId="0" borderId="13" xfId="0" applyNumberFormat="1" applyFont="1" applyFill="1" applyBorder="1" applyAlignment="1" applyProtection="1">
      <alignment horizontal="center" vertical="center"/>
      <protection locked="0"/>
    </xf>
    <xf numFmtId="164" fontId="42" fillId="0" borderId="20" xfId="0" applyNumberFormat="1" applyFont="1" applyFill="1" applyBorder="1" applyAlignment="1" applyProtection="1">
      <alignment horizontal="center" vertical="center"/>
      <protection locked="0"/>
    </xf>
    <xf numFmtId="164" fontId="42" fillId="7" borderId="20" xfId="0" applyNumberFormat="1" applyFont="1" applyFill="1" applyBorder="1" applyAlignment="1" applyProtection="1">
      <alignment horizontal="center" vertical="center"/>
    </xf>
    <xf numFmtId="164" fontId="42" fillId="7" borderId="44" xfId="0" applyNumberFormat="1" applyFont="1" applyFill="1" applyBorder="1" applyAlignment="1" applyProtection="1">
      <alignment horizontal="center" vertical="center"/>
    </xf>
    <xf numFmtId="164" fontId="42" fillId="0" borderId="9" xfId="0" applyNumberFormat="1" applyFont="1" applyFill="1" applyBorder="1" applyAlignment="1" applyProtection="1">
      <alignment horizontal="center" vertical="center"/>
    </xf>
    <xf numFmtId="164" fontId="42" fillId="7" borderId="35" xfId="0" applyNumberFormat="1" applyFont="1" applyFill="1" applyBorder="1" applyAlignment="1" applyProtection="1">
      <alignment horizontal="center" vertical="center"/>
    </xf>
    <xf numFmtId="164" fontId="42" fillId="7" borderId="23" xfId="0" applyNumberFormat="1" applyFont="1" applyFill="1" applyBorder="1" applyAlignment="1" applyProtection="1">
      <alignment horizontal="center" vertical="center"/>
    </xf>
    <xf numFmtId="164" fontId="7" fillId="0" borderId="0" xfId="0" applyNumberFormat="1" applyFont="1" applyFill="1" applyBorder="1" applyAlignment="1" applyProtection="1">
      <alignment horizontal="center" vertical="center"/>
    </xf>
    <xf numFmtId="0" fontId="0" fillId="0" borderId="0" xfId="0" applyAlignment="1" applyProtection="1">
      <alignment horizontal="center" vertical="center"/>
    </xf>
    <xf numFmtId="0" fontId="0" fillId="0" borderId="66" xfId="0" applyBorder="1" applyProtection="1"/>
    <xf numFmtId="0" fontId="43" fillId="0" borderId="43" xfId="0" applyFont="1" applyFill="1" applyBorder="1" applyAlignment="1" applyProtection="1">
      <alignment horizontal="left" vertical="center"/>
    </xf>
    <xf numFmtId="0" fontId="39" fillId="0" borderId="11" xfId="0" applyFont="1" applyFill="1" applyBorder="1" applyAlignment="1" applyProtection="1">
      <alignment horizontal="left" vertical="center"/>
    </xf>
    <xf numFmtId="0" fontId="43" fillId="0" borderId="19" xfId="0" applyFont="1" applyFill="1" applyBorder="1" applyAlignment="1" applyProtection="1">
      <alignment horizontal="left" vertical="center" wrapText="1"/>
    </xf>
    <xf numFmtId="0" fontId="43" fillId="0" borderId="19" xfId="0" applyFont="1" applyFill="1" applyBorder="1" applyAlignment="1" applyProtection="1">
      <alignment horizontal="left" vertical="center"/>
    </xf>
    <xf numFmtId="0" fontId="43" fillId="0" borderId="58" xfId="0" applyFont="1" applyFill="1" applyBorder="1" applyAlignment="1" applyProtection="1">
      <alignment horizontal="left" vertical="center"/>
    </xf>
    <xf numFmtId="164" fontId="42" fillId="0" borderId="59" xfId="0" applyNumberFormat="1" applyFont="1" applyFill="1" applyBorder="1" applyAlignment="1" applyProtection="1">
      <alignment horizontal="center" vertical="center"/>
      <protection locked="0"/>
    </xf>
    <xf numFmtId="164" fontId="42" fillId="0" borderId="11" xfId="0" applyNumberFormat="1" applyFont="1" applyFill="1" applyBorder="1" applyAlignment="1" applyProtection="1">
      <alignment horizontal="center" vertical="center"/>
      <protection locked="0"/>
    </xf>
    <xf numFmtId="164" fontId="42" fillId="7" borderId="11" xfId="0" applyNumberFormat="1" applyFont="1" applyFill="1" applyBorder="1" applyAlignment="1" applyProtection="1">
      <alignment horizontal="center" vertical="center"/>
    </xf>
    <xf numFmtId="164" fontId="42" fillId="0" borderId="53" xfId="0" applyNumberFormat="1" applyFont="1" applyFill="1" applyBorder="1" applyAlignment="1" applyProtection="1">
      <alignment horizontal="center" vertical="center"/>
      <protection locked="0"/>
    </xf>
    <xf numFmtId="164" fontId="42" fillId="0" borderId="19" xfId="0" applyNumberFormat="1" applyFont="1" applyFill="1" applyBorder="1" applyAlignment="1" applyProtection="1">
      <alignment horizontal="center" vertical="center"/>
      <protection locked="0"/>
    </xf>
    <xf numFmtId="164" fontId="42" fillId="7" borderId="49" xfId="0" applyNumberFormat="1" applyFont="1" applyFill="1" applyBorder="1" applyAlignment="1" applyProtection="1">
      <alignment horizontal="center" vertical="center"/>
    </xf>
    <xf numFmtId="164" fontId="42" fillId="7" borderId="43" xfId="0" applyNumberFormat="1" applyFont="1" applyFill="1" applyBorder="1" applyAlignment="1" applyProtection="1">
      <alignment horizontal="center" vertical="center"/>
    </xf>
    <xf numFmtId="164" fontId="42" fillId="7" borderId="58" xfId="0" applyNumberFormat="1" applyFont="1" applyFill="1" applyBorder="1" applyAlignment="1" applyProtection="1">
      <alignment horizontal="center" vertical="center"/>
    </xf>
    <xf numFmtId="164" fontId="33" fillId="0" borderId="0" xfId="0" applyNumberFormat="1" applyFont="1" applyFill="1" applyBorder="1" applyAlignment="1" applyProtection="1">
      <alignment horizontal="center" vertical="center"/>
    </xf>
    <xf numFmtId="0" fontId="43" fillId="8" borderId="19" xfId="0" applyFont="1" applyFill="1" applyBorder="1" applyAlignment="1" applyProtection="1">
      <alignment horizontal="left" vertical="center" wrapText="1"/>
    </xf>
    <xf numFmtId="0" fontId="43" fillId="0" borderId="11" xfId="0" applyFont="1" applyFill="1" applyBorder="1" applyAlignment="1" applyProtection="1">
      <alignment horizontal="left" vertical="center" wrapText="1"/>
    </xf>
    <xf numFmtId="0" fontId="43" fillId="0" borderId="11" xfId="0" applyFont="1" applyFill="1" applyBorder="1" applyAlignment="1" applyProtection="1">
      <alignment horizontal="left" vertical="center"/>
    </xf>
    <xf numFmtId="0" fontId="43" fillId="0" borderId="55" xfId="0" applyFont="1" applyFill="1" applyBorder="1" applyAlignment="1" applyProtection="1">
      <alignment horizontal="left" vertical="center"/>
    </xf>
    <xf numFmtId="164" fontId="42" fillId="0" borderId="52" xfId="0" applyNumberFormat="1" applyFont="1" applyFill="1" applyBorder="1" applyAlignment="1" applyProtection="1">
      <alignment horizontal="center" vertical="center"/>
      <protection locked="0"/>
    </xf>
    <xf numFmtId="164" fontId="42" fillId="0" borderId="21" xfId="0" applyNumberFormat="1" applyFont="1" applyFill="1" applyBorder="1" applyAlignment="1" applyProtection="1">
      <alignment horizontal="center" vertical="center"/>
      <protection locked="0"/>
    </xf>
    <xf numFmtId="0" fontId="43" fillId="0" borderId="77" xfId="0" applyFont="1" applyFill="1" applyBorder="1" applyAlignment="1" applyProtection="1">
      <alignment horizontal="left" vertical="center"/>
    </xf>
    <xf numFmtId="0" fontId="39" fillId="0" borderId="21" xfId="0" applyFont="1" applyFill="1" applyBorder="1" applyAlignment="1" applyProtection="1">
      <alignment horizontal="left" vertical="center"/>
    </xf>
    <xf numFmtId="0" fontId="43" fillId="0" borderId="22" xfId="0" applyFont="1" applyFill="1" applyBorder="1" applyAlignment="1" applyProtection="1">
      <alignment horizontal="left" vertical="center" wrapText="1"/>
    </xf>
    <xf numFmtId="0" fontId="43" fillId="0" borderId="22" xfId="0" applyFont="1" applyFill="1" applyBorder="1" applyAlignment="1" applyProtection="1">
      <alignment horizontal="left" vertical="center"/>
    </xf>
    <xf numFmtId="164" fontId="42" fillId="7" borderId="21" xfId="0" applyNumberFormat="1" applyFont="1" applyFill="1" applyBorder="1" applyAlignment="1" applyProtection="1">
      <alignment horizontal="center" vertical="center"/>
    </xf>
    <xf numFmtId="164" fontId="42" fillId="7" borderId="48" xfId="0" applyNumberFormat="1" applyFont="1" applyFill="1" applyBorder="1" applyAlignment="1" applyProtection="1">
      <alignment horizontal="center" vertical="center"/>
    </xf>
    <xf numFmtId="164" fontId="42" fillId="7" borderId="77" xfId="0" applyNumberFormat="1" applyFont="1" applyFill="1" applyBorder="1" applyAlignment="1" applyProtection="1">
      <alignment horizontal="center" vertical="center"/>
    </xf>
    <xf numFmtId="164" fontId="42" fillId="7" borderId="55" xfId="0" applyNumberFormat="1" applyFont="1" applyFill="1" applyBorder="1" applyAlignment="1" applyProtection="1">
      <alignment horizontal="center" vertical="center"/>
    </xf>
    <xf numFmtId="164" fontId="44" fillId="0" borderId="0" xfId="0" applyNumberFormat="1" applyFont="1" applyAlignment="1" applyProtection="1">
      <alignment horizontal="center" vertical="center"/>
    </xf>
    <xf numFmtId="164" fontId="31" fillId="0" borderId="0" xfId="0" applyNumberFormat="1" applyFont="1" applyAlignment="1" applyProtection="1">
      <alignment horizontal="center" vertical="center"/>
    </xf>
    <xf numFmtId="164" fontId="0" fillId="0" borderId="0" xfId="0" applyNumberFormat="1" applyAlignment="1" applyProtection="1">
      <alignment horizontal="center" vertical="center"/>
    </xf>
    <xf numFmtId="10" fontId="0" fillId="0" borderId="0" xfId="0" applyNumberFormat="1" applyProtection="1"/>
    <xf numFmtId="164" fontId="42" fillId="9" borderId="63" xfId="0" applyNumberFormat="1" applyFont="1" applyFill="1" applyBorder="1" applyAlignment="1" applyProtection="1">
      <alignment horizontal="center" vertical="center"/>
    </xf>
    <xf numFmtId="164" fontId="42" fillId="9" borderId="5" xfId="0" applyNumberFormat="1" applyFont="1" applyFill="1" applyBorder="1" applyAlignment="1" applyProtection="1">
      <alignment horizontal="center" vertical="center"/>
    </xf>
    <xf numFmtId="164" fontId="42" fillId="9" borderId="40" xfId="0" applyNumberFormat="1" applyFont="1" applyFill="1" applyBorder="1" applyAlignment="1" applyProtection="1">
      <alignment horizontal="center" vertical="center"/>
    </xf>
    <xf numFmtId="164" fontId="42" fillId="9" borderId="27" xfId="0" applyNumberFormat="1" applyFont="1" applyFill="1" applyBorder="1" applyAlignment="1" applyProtection="1">
      <alignment horizontal="center" vertical="center"/>
    </xf>
    <xf numFmtId="0" fontId="40" fillId="0" borderId="19" xfId="0" applyFont="1" applyFill="1" applyBorder="1" applyAlignment="1" applyProtection="1">
      <alignment horizontal="left" vertical="center" wrapText="1"/>
    </xf>
    <xf numFmtId="0" fontId="40" fillId="0" borderId="19" xfId="0" applyFont="1" applyFill="1" applyBorder="1" applyAlignment="1" applyProtection="1">
      <alignment horizontal="left" vertical="center"/>
    </xf>
    <xf numFmtId="0" fontId="40" fillId="0" borderId="15" xfId="0" applyFont="1" applyFill="1" applyBorder="1" applyAlignment="1" applyProtection="1">
      <alignment horizontal="left" vertical="center"/>
    </xf>
    <xf numFmtId="164" fontId="45" fillId="0" borderId="53" xfId="0" applyNumberFormat="1" applyFont="1" applyFill="1" applyBorder="1" applyAlignment="1" applyProtection="1">
      <alignment horizontal="center" vertical="center"/>
      <protection locked="0"/>
    </xf>
    <xf numFmtId="164" fontId="45" fillId="0" borderId="19" xfId="0" applyNumberFormat="1" applyFont="1" applyFill="1" applyBorder="1" applyAlignment="1" applyProtection="1">
      <alignment horizontal="center" vertical="center"/>
      <protection locked="0"/>
    </xf>
    <xf numFmtId="164" fontId="42" fillId="7" borderId="19" xfId="0" applyNumberFormat="1" applyFont="1" applyFill="1" applyBorder="1" applyAlignment="1" applyProtection="1">
      <alignment horizontal="center" vertical="center"/>
    </xf>
    <xf numFmtId="164" fontId="42" fillId="7" borderId="14" xfId="0" applyNumberFormat="1" applyFont="1" applyFill="1" applyBorder="1" applyAlignment="1" applyProtection="1">
      <alignment horizontal="center" vertical="center"/>
    </xf>
    <xf numFmtId="164" fontId="42" fillId="7" borderId="15" xfId="0" applyNumberFormat="1" applyFont="1" applyFill="1" applyBorder="1" applyAlignment="1" applyProtection="1">
      <alignment horizontal="center" vertical="center"/>
    </xf>
    <xf numFmtId="164" fontId="46" fillId="0" borderId="0" xfId="0" applyNumberFormat="1" applyFont="1" applyFill="1" applyBorder="1" applyAlignment="1" applyProtection="1">
      <alignment horizontal="center" vertical="center"/>
    </xf>
    <xf numFmtId="0" fontId="43" fillId="0" borderId="14" xfId="0" applyFont="1" applyFill="1" applyBorder="1" applyAlignment="1" applyProtection="1">
      <alignment horizontal="left" vertical="center"/>
    </xf>
    <xf numFmtId="0" fontId="39" fillId="0" borderId="19" xfId="0" applyFont="1" applyFill="1" applyBorder="1" applyAlignment="1" applyProtection="1">
      <alignment horizontal="left" vertical="center"/>
    </xf>
    <xf numFmtId="164" fontId="45" fillId="0" borderId="59" xfId="0" applyNumberFormat="1" applyFont="1" applyFill="1" applyBorder="1" applyAlignment="1" applyProtection="1">
      <alignment horizontal="center" vertical="center"/>
      <protection locked="0"/>
    </xf>
    <xf numFmtId="164" fontId="45" fillId="0" borderId="11" xfId="0" applyNumberFormat="1" applyFont="1" applyFill="1" applyBorder="1" applyAlignment="1" applyProtection="1">
      <alignment horizontal="center" vertical="center"/>
      <protection locked="0"/>
    </xf>
    <xf numFmtId="0" fontId="39" fillId="0" borderId="22" xfId="0" applyFont="1" applyFill="1" applyBorder="1" applyAlignment="1" applyProtection="1">
      <alignment horizontal="left" vertical="center"/>
    </xf>
    <xf numFmtId="0" fontId="43" fillId="0" borderId="21" xfId="0" applyFont="1" applyFill="1" applyBorder="1" applyAlignment="1" applyProtection="1">
      <alignment horizontal="left" vertical="center" wrapText="1"/>
    </xf>
    <xf numFmtId="0" fontId="43" fillId="0" borderId="21" xfId="0" applyFont="1" applyFill="1" applyBorder="1" applyAlignment="1" applyProtection="1">
      <alignment horizontal="left" vertical="center"/>
    </xf>
    <xf numFmtId="164" fontId="45" fillId="0" borderId="52" xfId="0" applyNumberFormat="1" applyFont="1" applyFill="1" applyBorder="1" applyAlignment="1" applyProtection="1">
      <alignment horizontal="center" vertical="center"/>
      <protection locked="0"/>
    </xf>
    <xf numFmtId="164" fontId="45" fillId="0" borderId="21" xfId="0" applyNumberFormat="1" applyFont="1" applyFill="1" applyBorder="1" applyAlignment="1" applyProtection="1">
      <alignment horizontal="center" vertical="center"/>
      <protection locked="0"/>
    </xf>
    <xf numFmtId="164" fontId="45" fillId="9" borderId="63" xfId="0" applyNumberFormat="1" applyFont="1" applyFill="1" applyBorder="1" applyAlignment="1" applyProtection="1">
      <alignment horizontal="center" vertical="center"/>
    </xf>
    <xf numFmtId="164" fontId="45" fillId="9" borderId="5" xfId="0" applyNumberFormat="1" applyFont="1" applyFill="1" applyBorder="1" applyAlignment="1" applyProtection="1">
      <alignment horizontal="center" vertical="center"/>
    </xf>
    <xf numFmtId="164" fontId="45" fillId="0" borderId="9" xfId="0" applyNumberFormat="1" applyFont="1" applyFill="1" applyBorder="1" applyAlignment="1" applyProtection="1">
      <alignment horizontal="center" vertical="center"/>
    </xf>
    <xf numFmtId="164" fontId="45" fillId="9" borderId="40" xfId="0" applyNumberFormat="1" applyFont="1" applyFill="1" applyBorder="1" applyAlignment="1" applyProtection="1">
      <alignment horizontal="center" vertical="center"/>
    </xf>
    <xf numFmtId="164" fontId="45" fillId="9" borderId="27" xfId="0" applyNumberFormat="1" applyFont="1" applyFill="1" applyBorder="1" applyAlignment="1" applyProtection="1">
      <alignment horizontal="center" vertical="center"/>
    </xf>
    <xf numFmtId="164" fontId="45" fillId="0" borderId="14" xfId="0" applyNumberFormat="1" applyFont="1" applyFill="1" applyBorder="1" applyAlignment="1" applyProtection="1">
      <alignment horizontal="center" vertical="center"/>
      <protection locked="0"/>
    </xf>
    <xf numFmtId="164" fontId="42" fillId="7" borderId="80" xfId="0" applyNumberFormat="1" applyFont="1" applyFill="1" applyBorder="1" applyAlignment="1" applyProtection="1">
      <alignment horizontal="center" vertical="center"/>
    </xf>
    <xf numFmtId="164" fontId="42" fillId="0" borderId="22" xfId="0" applyNumberFormat="1" applyFont="1" applyFill="1" applyBorder="1" applyAlignment="1" applyProtection="1">
      <alignment horizontal="center" vertical="center"/>
      <protection locked="0"/>
    </xf>
    <xf numFmtId="164" fontId="42" fillId="7" borderId="87" xfId="0" applyNumberFormat="1" applyFont="1" applyFill="1" applyBorder="1" applyAlignment="1" applyProtection="1">
      <alignment horizontal="center" vertical="center"/>
    </xf>
    <xf numFmtId="164" fontId="42" fillId="0" borderId="14" xfId="0" applyNumberFormat="1" applyFont="1" applyFill="1" applyBorder="1" applyAlignment="1" applyProtection="1">
      <alignment horizontal="center" vertical="center"/>
      <protection locked="0"/>
    </xf>
    <xf numFmtId="0" fontId="43" fillId="0" borderId="15" xfId="0" applyFont="1" applyFill="1" applyBorder="1" applyAlignment="1" applyProtection="1">
      <alignment horizontal="left" vertical="center"/>
    </xf>
    <xf numFmtId="164" fontId="42" fillId="7" borderId="34" xfId="0" applyNumberFormat="1" applyFont="1" applyFill="1" applyBorder="1" applyAlignment="1" applyProtection="1">
      <alignment horizontal="center" vertical="center"/>
    </xf>
    <xf numFmtId="164" fontId="42" fillId="7" borderId="22" xfId="0" applyNumberFormat="1" applyFont="1" applyFill="1" applyBorder="1" applyAlignment="1" applyProtection="1">
      <alignment horizontal="center" vertical="center"/>
    </xf>
    <xf numFmtId="164" fontId="42" fillId="7" borderId="56" xfId="0" applyNumberFormat="1" applyFont="1" applyFill="1" applyBorder="1" applyAlignment="1" applyProtection="1">
      <alignment horizontal="center" vertical="center"/>
    </xf>
    <xf numFmtId="0" fontId="43" fillId="9" borderId="62" xfId="0" applyFont="1" applyFill="1" applyBorder="1" applyAlignment="1" applyProtection="1">
      <alignment horizontal="left" vertical="center"/>
    </xf>
    <xf numFmtId="164" fontId="45" fillId="0" borderId="54" xfId="0" applyNumberFormat="1" applyFont="1" applyFill="1" applyBorder="1" applyAlignment="1" applyProtection="1">
      <alignment horizontal="center" vertical="center"/>
      <protection locked="0"/>
    </xf>
    <xf numFmtId="164" fontId="45" fillId="0" borderId="22" xfId="0" applyNumberFormat="1" applyFont="1" applyFill="1" applyBorder="1" applyAlignment="1" applyProtection="1">
      <alignment horizontal="center" vertical="center"/>
      <protection locked="0"/>
    </xf>
    <xf numFmtId="0" fontId="43" fillId="8" borderId="22" xfId="0" applyFont="1" applyFill="1" applyBorder="1" applyAlignment="1" applyProtection="1">
      <alignment horizontal="left" vertical="center" wrapText="1"/>
    </xf>
    <xf numFmtId="164" fontId="42" fillId="0" borderId="54" xfId="0" applyNumberFormat="1" applyFont="1" applyFill="1" applyBorder="1" applyAlignment="1" applyProtection="1">
      <alignment horizontal="center" vertical="center"/>
      <protection locked="0"/>
    </xf>
    <xf numFmtId="0" fontId="43" fillId="8" borderId="21" xfId="0" applyFont="1" applyFill="1" applyBorder="1" applyAlignment="1" applyProtection="1">
      <alignment horizontal="left" vertical="center" wrapText="1"/>
    </xf>
    <xf numFmtId="164" fontId="47" fillId="0" borderId="52" xfId="0" applyNumberFormat="1" applyFont="1" applyFill="1" applyBorder="1" applyAlignment="1" applyProtection="1">
      <alignment horizontal="center" vertical="center"/>
      <protection locked="0"/>
    </xf>
    <xf numFmtId="164" fontId="48" fillId="0" borderId="21" xfId="0" applyNumberFormat="1" applyFont="1" applyFill="1" applyBorder="1" applyAlignment="1" applyProtection="1">
      <alignment horizontal="center" vertical="center"/>
      <protection locked="0"/>
    </xf>
    <xf numFmtId="0" fontId="44" fillId="0" borderId="0" xfId="0" applyFont="1" applyProtection="1"/>
    <xf numFmtId="0" fontId="43" fillId="8" borderId="11" xfId="0" applyFont="1" applyFill="1" applyBorder="1" applyAlignment="1" applyProtection="1">
      <alignment horizontal="left" vertical="center" wrapText="1"/>
    </xf>
    <xf numFmtId="164" fontId="45" fillId="0" borderId="77" xfId="0" applyNumberFormat="1" applyFont="1" applyFill="1" applyBorder="1" applyAlignment="1" applyProtection="1">
      <alignment horizontal="center" vertical="center"/>
      <protection locked="0"/>
    </xf>
    <xf numFmtId="164" fontId="42" fillId="0" borderId="87" xfId="0" applyNumberFormat="1" applyFont="1" applyFill="1" applyBorder="1" applyAlignment="1" applyProtection="1">
      <alignment horizontal="center" vertical="center"/>
      <protection locked="0"/>
    </xf>
    <xf numFmtId="0" fontId="40" fillId="0" borderId="36" xfId="0" applyFont="1" applyFill="1" applyBorder="1" applyAlignment="1" applyProtection="1">
      <alignment horizontal="left" vertical="center"/>
    </xf>
    <xf numFmtId="0" fontId="41" fillId="0" borderId="16" xfId="0" applyFont="1" applyFill="1" applyBorder="1" applyAlignment="1" applyProtection="1">
      <alignment horizontal="left" vertical="center"/>
    </xf>
    <xf numFmtId="0" fontId="40" fillId="0" borderId="16" xfId="0" applyFont="1" applyFill="1" applyBorder="1" applyAlignment="1" applyProtection="1">
      <alignment horizontal="left" vertical="center" wrapText="1"/>
    </xf>
    <xf numFmtId="0" fontId="40" fillId="0" borderId="16" xfId="0" applyFont="1" applyFill="1" applyBorder="1" applyAlignment="1" applyProtection="1">
      <alignment horizontal="left" vertical="center"/>
    </xf>
    <xf numFmtId="0" fontId="40" fillId="0" borderId="38" xfId="0" applyFont="1" applyFill="1" applyBorder="1" applyAlignment="1" applyProtection="1">
      <alignment horizontal="left" vertical="center"/>
    </xf>
    <xf numFmtId="164" fontId="42" fillId="0" borderId="49" xfId="0" applyNumberFormat="1" applyFont="1" applyFill="1" applyBorder="1" applyAlignment="1" applyProtection="1">
      <alignment horizontal="center" vertical="center"/>
      <protection locked="0"/>
    </xf>
    <xf numFmtId="0" fontId="43" fillId="0" borderId="36" xfId="0" applyFont="1" applyFill="1" applyBorder="1" applyAlignment="1" applyProtection="1">
      <alignment horizontal="left" vertical="center"/>
    </xf>
    <xf numFmtId="0" fontId="39" fillId="0" borderId="16" xfId="0" applyFont="1" applyFill="1" applyBorder="1" applyAlignment="1" applyProtection="1">
      <alignment horizontal="left" vertical="center"/>
    </xf>
    <xf numFmtId="0" fontId="43" fillId="0" borderId="16" xfId="0" applyFont="1" applyFill="1" applyBorder="1" applyAlignment="1" applyProtection="1">
      <alignment horizontal="left" vertical="center" wrapText="1"/>
    </xf>
    <xf numFmtId="0" fontId="43" fillId="0" borderId="16" xfId="0" applyFont="1" applyFill="1" applyBorder="1" applyAlignment="1" applyProtection="1">
      <alignment horizontal="left" vertical="center"/>
    </xf>
    <xf numFmtId="0" fontId="43" fillId="0" borderId="38" xfId="0" applyFont="1" applyFill="1" applyBorder="1" applyAlignment="1" applyProtection="1">
      <alignment horizontal="left" vertical="center"/>
    </xf>
    <xf numFmtId="0" fontId="43" fillId="0" borderId="34" xfId="0" applyFont="1" applyFill="1" applyBorder="1" applyAlignment="1" applyProtection="1">
      <alignment horizontal="left" vertical="center"/>
    </xf>
    <xf numFmtId="0" fontId="43" fillId="0" borderId="56" xfId="0" applyFont="1" applyFill="1" applyBorder="1" applyAlignment="1" applyProtection="1">
      <alignment horizontal="left" vertical="center"/>
    </xf>
    <xf numFmtId="164" fontId="45" fillId="0" borderId="34" xfId="0" applyNumberFormat="1" applyFont="1" applyFill="1" applyBorder="1" applyAlignment="1" applyProtection="1">
      <alignment horizontal="center" vertical="center"/>
      <protection locked="0"/>
    </xf>
    <xf numFmtId="164" fontId="42" fillId="0" borderId="48" xfId="0" applyNumberFormat="1" applyFont="1" applyFill="1" applyBorder="1" applyAlignment="1" applyProtection="1">
      <alignment horizontal="center" vertical="center"/>
      <protection locked="0"/>
    </xf>
    <xf numFmtId="164" fontId="45" fillId="0" borderId="43" xfId="0" applyNumberFormat="1" applyFont="1" applyFill="1" applyBorder="1" applyAlignment="1" applyProtection="1">
      <alignment horizontal="center" vertical="center"/>
      <protection locked="0"/>
    </xf>
    <xf numFmtId="164" fontId="42" fillId="0" borderId="80" xfId="0" applyNumberFormat="1" applyFont="1" applyFill="1" applyBorder="1" applyAlignment="1" applyProtection="1">
      <alignment horizontal="center" vertical="center"/>
      <protection locked="0"/>
    </xf>
    <xf numFmtId="0" fontId="43" fillId="0" borderId="40" xfId="0" applyFont="1" applyFill="1" applyBorder="1" applyAlignment="1" applyProtection="1">
      <alignment horizontal="left" vertical="center"/>
    </xf>
    <xf numFmtId="0" fontId="39" fillId="0" borderId="37" xfId="4" applyFont="1" applyFill="1" applyBorder="1" applyAlignment="1" applyProtection="1">
      <alignment horizontal="left" vertical="center" wrapText="1"/>
    </xf>
    <xf numFmtId="0" fontId="43" fillId="0" borderId="37" xfId="0" applyFont="1" applyFill="1" applyBorder="1" applyAlignment="1" applyProtection="1">
      <alignment horizontal="left" vertical="center" wrapText="1"/>
    </xf>
    <xf numFmtId="0" fontId="43" fillId="0" borderId="37" xfId="0" applyFont="1" applyFill="1" applyBorder="1" applyAlignment="1" applyProtection="1">
      <alignment horizontal="left" vertical="center"/>
    </xf>
    <xf numFmtId="0" fontId="43" fillId="0" borderId="62" xfId="0" applyFont="1" applyFill="1" applyBorder="1" applyAlignment="1" applyProtection="1">
      <alignment horizontal="left" vertical="center"/>
    </xf>
    <xf numFmtId="164" fontId="42" fillId="7" borderId="53" xfId="0" applyNumberFormat="1" applyFont="1" applyFill="1" applyBorder="1" applyAlignment="1" applyProtection="1">
      <alignment horizontal="center" vertical="center"/>
    </xf>
    <xf numFmtId="164" fontId="45" fillId="0" borderId="13" xfId="0" applyNumberFormat="1" applyFont="1" applyFill="1" applyBorder="1" applyAlignment="1" applyProtection="1">
      <alignment horizontal="center" vertical="center"/>
      <protection locked="0"/>
    </xf>
    <xf numFmtId="164" fontId="45" fillId="0" borderId="20" xfId="0" applyNumberFormat="1" applyFont="1" applyFill="1" applyBorder="1" applyAlignment="1" applyProtection="1">
      <alignment horizontal="center" vertical="center"/>
      <protection locked="0"/>
    </xf>
    <xf numFmtId="164" fontId="42" fillId="7" borderId="13" xfId="0" applyNumberFormat="1" applyFont="1" applyFill="1" applyBorder="1" applyAlignment="1" applyProtection="1">
      <alignment horizontal="center" vertical="center"/>
    </xf>
    <xf numFmtId="164" fontId="42" fillId="0" borderId="63" xfId="0" applyNumberFormat="1" applyFont="1" applyFill="1" applyBorder="1" applyAlignment="1" applyProtection="1">
      <alignment horizontal="center" vertical="center"/>
      <protection locked="0"/>
    </xf>
    <xf numFmtId="164" fontId="42" fillId="0" borderId="37" xfId="0" applyNumberFormat="1" applyFont="1" applyFill="1" applyBorder="1" applyAlignment="1" applyProtection="1">
      <alignment horizontal="center" vertical="center"/>
      <protection locked="0"/>
    </xf>
    <xf numFmtId="164" fontId="45" fillId="0" borderId="63" xfId="0" applyNumberFormat="1" applyFont="1" applyFill="1" applyBorder="1" applyAlignment="1" applyProtection="1">
      <alignment horizontal="center" vertical="center"/>
      <protection locked="0"/>
    </xf>
    <xf numFmtId="164" fontId="45" fillId="0" borderId="37" xfId="0" applyNumberFormat="1" applyFont="1" applyFill="1" applyBorder="1" applyAlignment="1" applyProtection="1">
      <alignment horizontal="center" vertical="center"/>
      <protection locked="0"/>
    </xf>
    <xf numFmtId="164" fontId="42" fillId="2" borderId="13" xfId="0" applyNumberFormat="1" applyFont="1" applyFill="1" applyBorder="1" applyAlignment="1" applyProtection="1">
      <alignment horizontal="center" vertical="center"/>
      <protection locked="0"/>
    </xf>
    <xf numFmtId="164" fontId="42" fillId="2" borderId="20" xfId="0" applyNumberFormat="1" applyFont="1" applyFill="1" applyBorder="1" applyAlignment="1" applyProtection="1">
      <alignment horizontal="center" vertical="center"/>
      <protection locked="0"/>
    </xf>
    <xf numFmtId="164" fontId="45" fillId="0" borderId="60" xfId="0" applyNumberFormat="1" applyFont="1" applyFill="1" applyBorder="1" applyAlignment="1" applyProtection="1">
      <alignment horizontal="center" vertical="center"/>
      <protection locked="0"/>
    </xf>
    <xf numFmtId="164" fontId="45" fillId="0" borderId="12" xfId="0" applyNumberFormat="1" applyFont="1" applyFill="1" applyBorder="1" applyAlignment="1" applyProtection="1">
      <alignment horizontal="center" vertical="center"/>
      <protection locked="0"/>
    </xf>
    <xf numFmtId="164" fontId="42" fillId="7" borderId="60" xfId="0" applyNumberFormat="1" applyFont="1" applyFill="1" applyBorder="1" applyAlignment="1" applyProtection="1">
      <alignment horizontal="center" vertical="center"/>
    </xf>
    <xf numFmtId="164" fontId="42" fillId="7" borderId="12" xfId="0" applyNumberFormat="1" applyFont="1" applyFill="1" applyBorder="1" applyAlignment="1" applyProtection="1">
      <alignment horizontal="center" vertical="center"/>
    </xf>
    <xf numFmtId="164" fontId="42" fillId="7" borderId="61" xfId="0" applyNumberFormat="1" applyFont="1" applyFill="1" applyBorder="1" applyAlignment="1" applyProtection="1">
      <alignment horizontal="center" vertical="center"/>
    </xf>
    <xf numFmtId="0" fontId="39" fillId="0" borderId="37" xfId="4" applyFont="1" applyFill="1" applyBorder="1" applyAlignment="1" applyProtection="1">
      <alignment vertical="center" wrapText="1"/>
    </xf>
    <xf numFmtId="0" fontId="43" fillId="0" borderId="63" xfId="0" applyFont="1" applyFill="1" applyBorder="1" applyAlignment="1" applyProtection="1">
      <alignment horizontal="left" vertical="center" wrapText="1"/>
    </xf>
    <xf numFmtId="164" fontId="45" fillId="2" borderId="13" xfId="0" applyNumberFormat="1" applyFont="1" applyFill="1" applyBorder="1" applyAlignment="1" applyProtection="1">
      <alignment horizontal="center" vertical="center"/>
      <protection locked="0"/>
    </xf>
    <xf numFmtId="164" fontId="45" fillId="2" borderId="20" xfId="0" applyNumberFormat="1" applyFont="1" applyFill="1" applyBorder="1" applyAlignment="1" applyProtection="1">
      <alignment horizontal="center" vertical="center"/>
      <protection locked="0"/>
    </xf>
    <xf numFmtId="0" fontId="39" fillId="0" borderId="64" xfId="4" applyFont="1" applyFill="1" applyBorder="1" applyAlignment="1" applyProtection="1">
      <alignment vertical="center" wrapText="1"/>
    </xf>
    <xf numFmtId="0" fontId="43" fillId="0" borderId="42" xfId="0" applyFont="1" applyFill="1" applyBorder="1" applyAlignment="1" applyProtection="1">
      <alignment horizontal="left" vertical="center"/>
    </xf>
    <xf numFmtId="0" fontId="39" fillId="0" borderId="12" xfId="4" applyFont="1" applyFill="1" applyBorder="1" applyAlignment="1" applyProtection="1">
      <alignment vertical="center" wrapText="1"/>
    </xf>
    <xf numFmtId="0" fontId="43" fillId="0" borderId="12" xfId="0" applyFont="1" applyFill="1" applyBorder="1" applyAlignment="1" applyProtection="1">
      <alignment horizontal="left" vertical="center" wrapText="1"/>
    </xf>
    <xf numFmtId="0" fontId="43" fillId="0" borderId="12" xfId="0" applyFont="1" applyFill="1" applyBorder="1" applyAlignment="1" applyProtection="1">
      <alignment horizontal="left" vertical="center"/>
    </xf>
    <xf numFmtId="0" fontId="43" fillId="0" borderId="61" xfId="0" applyFont="1" applyFill="1" applyBorder="1" applyAlignment="1" applyProtection="1">
      <alignment horizontal="left" vertical="center"/>
    </xf>
    <xf numFmtId="164" fontId="42" fillId="0" borderId="60" xfId="0" applyNumberFormat="1" applyFont="1" applyFill="1" applyBorder="1" applyAlignment="1" applyProtection="1">
      <alignment horizontal="center" vertical="center"/>
      <protection locked="0"/>
    </xf>
    <xf numFmtId="164" fontId="42" fillId="0" borderId="12" xfId="0" applyNumberFormat="1" applyFont="1" applyFill="1" applyBorder="1" applyAlignment="1" applyProtection="1">
      <alignment horizontal="center" vertical="center"/>
      <protection locked="0"/>
    </xf>
    <xf numFmtId="164" fontId="50" fillId="0" borderId="0" xfId="0" applyNumberFormat="1" applyFont="1" applyFill="1" applyBorder="1" applyAlignment="1" applyProtection="1">
      <alignment horizontal="center" vertical="center"/>
    </xf>
    <xf numFmtId="164" fontId="42" fillId="0" borderId="42" xfId="0" applyNumberFormat="1" applyFont="1" applyFill="1" applyBorder="1" applyAlignment="1" applyProtection="1">
      <alignment horizontal="center" vertical="center"/>
      <protection locked="0"/>
    </xf>
    <xf numFmtId="0" fontId="21" fillId="0" borderId="0" xfId="0" applyFont="1" applyFill="1" applyBorder="1" applyAlignment="1" applyProtection="1">
      <alignment horizontal="left" vertical="center"/>
    </xf>
    <xf numFmtId="0" fontId="0" fillId="0" borderId="41" xfId="0" applyBorder="1" applyProtection="1"/>
    <xf numFmtId="0" fontId="51" fillId="0" borderId="0" xfId="0" applyFont="1" applyBorder="1" applyAlignment="1" applyProtection="1"/>
    <xf numFmtId="0" fontId="51" fillId="0" borderId="0" xfId="0" applyFont="1" applyAlignment="1" applyProtection="1"/>
    <xf numFmtId="0" fontId="15" fillId="0" borderId="37" xfId="0" applyFont="1" applyBorder="1" applyAlignment="1" applyProtection="1">
      <alignment horizontal="center"/>
      <protection locked="0"/>
    </xf>
    <xf numFmtId="0" fontId="15" fillId="0" borderId="37" xfId="0" applyFont="1" applyBorder="1" applyProtection="1">
      <protection locked="0"/>
    </xf>
    <xf numFmtId="164" fontId="38" fillId="0" borderId="40" xfId="0" applyNumberFormat="1" applyFont="1" applyFill="1" applyBorder="1" applyAlignment="1" applyProtection="1">
      <alignment horizontal="center" vertical="center" wrapText="1"/>
      <protection locked="0"/>
    </xf>
    <xf numFmtId="164" fontId="38" fillId="0" borderId="64" xfId="0" applyNumberFormat="1" applyFont="1" applyBorder="1" applyAlignment="1" applyProtection="1">
      <alignment horizontal="center" vertical="center" wrapText="1"/>
      <protection locked="0"/>
    </xf>
    <xf numFmtId="0" fontId="37" fillId="0" borderId="68" xfId="0" applyFont="1" applyFill="1" applyBorder="1" applyAlignment="1" applyProtection="1">
      <alignment horizontal="center" vertical="center"/>
      <protection locked="0"/>
    </xf>
    <xf numFmtId="0" fontId="37" fillId="0" borderId="63" xfId="0" applyFont="1" applyFill="1" applyBorder="1" applyAlignment="1" applyProtection="1">
      <alignment horizontal="center" vertical="center"/>
      <protection locked="0"/>
    </xf>
    <xf numFmtId="164" fontId="37" fillId="0" borderId="40" xfId="0" applyNumberFormat="1" applyFont="1" applyFill="1" applyBorder="1" applyAlignment="1" applyProtection="1">
      <alignment horizontal="center" vertical="center" wrapText="1"/>
      <protection locked="0"/>
    </xf>
    <xf numFmtId="164" fontId="37" fillId="0" borderId="64" xfId="0" applyNumberFormat="1" applyFont="1" applyBorder="1" applyAlignment="1" applyProtection="1">
      <alignment horizontal="center" vertical="center" wrapText="1"/>
      <protection locked="0"/>
    </xf>
    <xf numFmtId="164" fontId="37" fillId="0" borderId="68" xfId="0" applyNumberFormat="1" applyFont="1" applyBorder="1" applyAlignment="1" applyProtection="1">
      <alignment horizontal="center" vertical="center" wrapText="1"/>
      <protection locked="0"/>
    </xf>
    <xf numFmtId="164" fontId="37" fillId="0" borderId="40" xfId="0" applyNumberFormat="1" applyFont="1" applyBorder="1" applyAlignment="1" applyProtection="1">
      <alignment horizontal="center" vertical="center" wrapText="1"/>
      <protection locked="0"/>
    </xf>
    <xf numFmtId="164" fontId="38" fillId="0" borderId="68" xfId="0" applyNumberFormat="1" applyFont="1" applyBorder="1" applyAlignment="1" applyProtection="1">
      <alignment horizontal="center" vertical="center" wrapText="1"/>
      <protection locked="0"/>
    </xf>
    <xf numFmtId="164" fontId="38" fillId="0" borderId="40" xfId="0" applyNumberFormat="1" applyFont="1" applyBorder="1" applyAlignment="1" applyProtection="1">
      <alignment horizontal="center" vertical="center" wrapText="1"/>
      <protection locked="0"/>
    </xf>
    <xf numFmtId="0" fontId="15" fillId="0" borderId="68" xfId="0" applyFont="1" applyFill="1" applyBorder="1" applyAlignment="1" applyProtection="1">
      <alignment horizontal="center" vertical="center"/>
      <protection locked="0"/>
    </xf>
    <xf numFmtId="164" fontId="18" fillId="5" borderId="77" xfId="0" applyNumberFormat="1" applyFont="1" applyFill="1" applyBorder="1" applyAlignment="1" applyProtection="1">
      <alignment horizontal="center" vertical="center" wrapText="1"/>
    </xf>
    <xf numFmtId="0" fontId="18" fillId="0" borderId="55" xfId="0" applyFont="1" applyFill="1" applyBorder="1" applyAlignment="1" applyProtection="1">
      <alignment horizontal="center" vertical="center" wrapText="1"/>
      <protection locked="0"/>
    </xf>
    <xf numFmtId="0" fontId="20" fillId="0" borderId="52" xfId="0" applyFont="1" applyFill="1" applyBorder="1" applyAlignment="1" applyProtection="1">
      <alignment horizontal="center" vertical="center"/>
      <protection locked="0"/>
    </xf>
    <xf numFmtId="0" fontId="20" fillId="0" borderId="21" xfId="0" applyFont="1" applyFill="1" applyBorder="1" applyAlignment="1" applyProtection="1">
      <alignment horizontal="center" vertical="center"/>
      <protection locked="0"/>
    </xf>
    <xf numFmtId="0" fontId="20" fillId="0" borderId="55" xfId="0" applyFont="1" applyFill="1" applyBorder="1" applyAlignment="1" applyProtection="1">
      <alignment horizontal="center" vertical="center"/>
      <protection locked="0"/>
    </xf>
    <xf numFmtId="164" fontId="18" fillId="0" borderId="55" xfId="0" applyNumberFormat="1" applyFont="1" applyFill="1" applyBorder="1" applyAlignment="1" applyProtection="1">
      <alignment horizontal="center" vertical="center" wrapText="1"/>
      <protection locked="0"/>
    </xf>
    <xf numFmtId="164" fontId="18" fillId="0" borderId="52" xfId="0" applyNumberFormat="1" applyFont="1" applyFill="1" applyBorder="1" applyAlignment="1" applyProtection="1">
      <alignment horizontal="center" vertical="center" wrapText="1"/>
      <protection locked="0"/>
    </xf>
    <xf numFmtId="164" fontId="18" fillId="0" borderId="21" xfId="0" applyNumberFormat="1" applyFont="1" applyFill="1" applyBorder="1" applyAlignment="1" applyProtection="1">
      <alignment horizontal="center" vertical="center" wrapText="1"/>
      <protection locked="0"/>
    </xf>
    <xf numFmtId="0" fontId="18" fillId="0" borderId="55" xfId="0" applyFont="1" applyBorder="1" applyAlignment="1" applyProtection="1">
      <alignment horizontal="center" vertical="center" wrapText="1"/>
      <protection locked="0"/>
    </xf>
    <xf numFmtId="0" fontId="20" fillId="0" borderId="52" xfId="0" applyFont="1" applyBorder="1" applyAlignment="1" applyProtection="1">
      <alignment horizontal="center" vertical="center"/>
      <protection locked="0"/>
    </xf>
    <xf numFmtId="0" fontId="20" fillId="0" borderId="21" xfId="0" applyFont="1" applyBorder="1" applyAlignment="1" applyProtection="1">
      <alignment horizontal="center" vertical="center"/>
      <protection locked="0"/>
    </xf>
    <xf numFmtId="0" fontId="20" fillId="0" borderId="55" xfId="0" applyFont="1" applyBorder="1" applyAlignment="1" applyProtection="1">
      <alignment horizontal="center" vertical="center"/>
      <protection locked="0"/>
    </xf>
    <xf numFmtId="0" fontId="20" fillId="0" borderId="77" xfId="0" applyFont="1" applyFill="1" applyBorder="1" applyAlignment="1" applyProtection="1">
      <alignment horizontal="center" vertical="center"/>
      <protection locked="0"/>
    </xf>
    <xf numFmtId="164" fontId="18" fillId="5" borderId="52" xfId="0" applyNumberFormat="1" applyFont="1" applyFill="1" applyBorder="1" applyAlignment="1" applyProtection="1">
      <alignment horizontal="center" vertical="center" wrapText="1"/>
    </xf>
    <xf numFmtId="164" fontId="18" fillId="5" borderId="88" xfId="0" applyNumberFormat="1" applyFont="1" applyFill="1" applyBorder="1" applyAlignment="1" applyProtection="1">
      <alignment horizontal="center" vertical="center" wrapText="1"/>
    </xf>
    <xf numFmtId="164" fontId="18" fillId="5" borderId="85" xfId="0" applyNumberFormat="1" applyFont="1" applyFill="1" applyBorder="1" applyAlignment="1" applyProtection="1">
      <alignment horizontal="center" vertical="center" wrapText="1"/>
    </xf>
    <xf numFmtId="164" fontId="18" fillId="5" borderId="29" xfId="0" applyNumberFormat="1" applyFont="1" applyFill="1" applyBorder="1" applyAlignment="1" applyProtection="1">
      <alignment horizontal="center" vertical="center" wrapText="1"/>
    </xf>
    <xf numFmtId="164" fontId="18" fillId="5" borderId="14" xfId="0" applyNumberFormat="1" applyFont="1" applyFill="1" applyBorder="1" applyAlignment="1" applyProtection="1">
      <alignment horizontal="center" vertical="center" wrapText="1"/>
    </xf>
    <xf numFmtId="0" fontId="18" fillId="0" borderId="15" xfId="0" applyFont="1" applyFill="1" applyBorder="1" applyAlignment="1" applyProtection="1">
      <alignment horizontal="center" vertical="center" wrapText="1"/>
      <protection locked="0"/>
    </xf>
    <xf numFmtId="0" fontId="20" fillId="0" borderId="53" xfId="0" applyFont="1" applyFill="1" applyBorder="1" applyAlignment="1" applyProtection="1">
      <alignment horizontal="center" vertical="center"/>
      <protection locked="0"/>
    </xf>
    <xf numFmtId="0" fontId="20" fillId="0" borderId="19" xfId="0" applyFont="1" applyFill="1" applyBorder="1" applyAlignment="1" applyProtection="1">
      <alignment horizontal="center" vertical="center"/>
      <protection locked="0"/>
    </xf>
    <xf numFmtId="0" fontId="20" fillId="0" borderId="15" xfId="0" applyFont="1" applyFill="1" applyBorder="1" applyAlignment="1" applyProtection="1">
      <alignment horizontal="center" vertical="center"/>
      <protection locked="0"/>
    </xf>
    <xf numFmtId="164" fontId="18" fillId="0" borderId="15" xfId="0" applyNumberFormat="1" applyFont="1" applyFill="1" applyBorder="1" applyAlignment="1" applyProtection="1">
      <alignment horizontal="center" vertical="center" wrapText="1"/>
      <protection locked="0"/>
    </xf>
    <xf numFmtId="164" fontId="18" fillId="0" borderId="53" xfId="0" applyNumberFormat="1" applyFont="1" applyFill="1" applyBorder="1" applyAlignment="1" applyProtection="1">
      <alignment horizontal="center" vertical="center" wrapText="1"/>
      <protection locked="0"/>
    </xf>
    <xf numFmtId="164" fontId="18" fillId="0" borderId="19" xfId="0" applyNumberFormat="1" applyFont="1" applyFill="1" applyBorder="1" applyAlignment="1" applyProtection="1">
      <alignment horizontal="center" vertical="center" wrapText="1"/>
      <protection locked="0"/>
    </xf>
    <xf numFmtId="0" fontId="18" fillId="0" borderId="15" xfId="0" applyFont="1" applyBorder="1" applyAlignment="1" applyProtection="1">
      <alignment horizontal="center" vertical="center" wrapText="1"/>
      <protection locked="0"/>
    </xf>
    <xf numFmtId="0" fontId="20" fillId="0" borderId="53" xfId="0" applyFont="1" applyBorder="1" applyAlignment="1" applyProtection="1">
      <alignment horizontal="center" vertical="center"/>
      <protection locked="0"/>
    </xf>
    <xf numFmtId="0" fontId="20" fillId="0" borderId="19" xfId="0" applyFont="1" applyBorder="1" applyAlignment="1" applyProtection="1">
      <alignment horizontal="center" vertical="center"/>
      <protection locked="0"/>
    </xf>
    <xf numFmtId="0" fontId="20" fillId="0" borderId="15" xfId="0" applyFont="1" applyBorder="1" applyAlignment="1" applyProtection="1">
      <alignment horizontal="center" vertical="center"/>
      <protection locked="0"/>
    </xf>
    <xf numFmtId="0" fontId="20" fillId="0" borderId="14" xfId="0" applyFont="1" applyFill="1" applyBorder="1" applyAlignment="1" applyProtection="1">
      <alignment horizontal="center" vertical="center"/>
      <protection locked="0"/>
    </xf>
    <xf numFmtId="164" fontId="18" fillId="5" borderId="53" xfId="0" applyNumberFormat="1" applyFont="1" applyFill="1" applyBorder="1" applyAlignment="1" applyProtection="1">
      <alignment horizontal="center" vertical="center" wrapText="1"/>
    </xf>
    <xf numFmtId="164" fontId="18" fillId="5" borderId="103" xfId="0" applyNumberFormat="1" applyFont="1" applyFill="1" applyBorder="1" applyAlignment="1" applyProtection="1">
      <alignment horizontal="center" vertical="center" wrapText="1"/>
    </xf>
    <xf numFmtId="164" fontId="18" fillId="5" borderId="28" xfId="0" applyNumberFormat="1" applyFont="1" applyFill="1" applyBorder="1" applyAlignment="1" applyProtection="1">
      <alignment horizontal="center" vertical="center" wrapText="1"/>
    </xf>
    <xf numFmtId="164" fontId="18" fillId="5" borderId="40" xfId="0" applyNumberFormat="1" applyFont="1" applyFill="1" applyBorder="1" applyAlignment="1" applyProtection="1">
      <alignment horizontal="center" vertical="center" wrapText="1"/>
    </xf>
    <xf numFmtId="164" fontId="18" fillId="5" borderId="63" xfId="0" applyNumberFormat="1" applyFont="1" applyFill="1" applyBorder="1" applyAlignment="1" applyProtection="1">
      <alignment horizontal="center" vertical="center" wrapText="1"/>
    </xf>
    <xf numFmtId="164" fontId="18" fillId="5" borderId="5" xfId="0" applyNumberFormat="1" applyFont="1" applyFill="1" applyBorder="1" applyAlignment="1" applyProtection="1">
      <alignment horizontal="center" vertical="center" wrapText="1"/>
    </xf>
    <xf numFmtId="164" fontId="18" fillId="10" borderId="40" xfId="0" applyNumberFormat="1" applyFont="1" applyFill="1" applyBorder="1" applyAlignment="1" applyProtection="1">
      <alignment horizontal="center" vertical="center" wrapText="1"/>
    </xf>
    <xf numFmtId="164" fontId="18" fillId="10" borderId="63" xfId="0" applyNumberFormat="1" applyFont="1" applyFill="1" applyBorder="1" applyAlignment="1" applyProtection="1">
      <alignment horizontal="center" vertical="center" wrapText="1"/>
    </xf>
    <xf numFmtId="164" fontId="18" fillId="10" borderId="5" xfId="0" applyNumberFormat="1" applyFont="1" applyFill="1" applyBorder="1" applyAlignment="1" applyProtection="1">
      <alignment horizontal="center" vertical="center" wrapText="1"/>
    </xf>
    <xf numFmtId="164" fontId="18" fillId="10" borderId="29" xfId="0" applyNumberFormat="1" applyFont="1" applyFill="1" applyBorder="1" applyAlignment="1" applyProtection="1">
      <alignment horizontal="center" vertical="center" wrapText="1"/>
    </xf>
    <xf numFmtId="164" fontId="42" fillId="8" borderId="14" xfId="0" applyNumberFormat="1" applyFont="1" applyFill="1" applyBorder="1" applyAlignment="1" applyProtection="1">
      <alignment horizontal="center" vertical="center"/>
    </xf>
    <xf numFmtId="164" fontId="42" fillId="8" borderId="19" xfId="0" applyNumberFormat="1" applyFont="1" applyFill="1" applyBorder="1" applyAlignment="1" applyProtection="1">
      <alignment horizontal="center" vertical="center"/>
    </xf>
    <xf numFmtId="164" fontId="42" fillId="8" borderId="53" xfId="0" applyNumberFormat="1" applyFont="1" applyFill="1" applyBorder="1" applyAlignment="1" applyProtection="1">
      <alignment horizontal="center" vertical="center"/>
    </xf>
    <xf numFmtId="164" fontId="45" fillId="8" borderId="13" xfId="0" applyNumberFormat="1" applyFont="1" applyFill="1" applyBorder="1" applyAlignment="1" applyProtection="1">
      <alignment horizontal="center" vertical="center"/>
    </xf>
    <xf numFmtId="164" fontId="45" fillId="8" borderId="20" xfId="0" applyNumberFormat="1" applyFont="1" applyFill="1" applyBorder="1" applyAlignment="1" applyProtection="1">
      <alignment horizontal="center" vertical="center"/>
    </xf>
    <xf numFmtId="0" fontId="32" fillId="0" borderId="0" xfId="0" applyFont="1" applyBorder="1" applyAlignment="1" applyProtection="1">
      <alignment horizontal="center" vertical="center" wrapText="1"/>
    </xf>
    <xf numFmtId="0" fontId="7" fillId="0" borderId="81" xfId="0" applyFont="1" applyBorder="1" applyAlignment="1" applyProtection="1">
      <alignment horizontal="center"/>
    </xf>
    <xf numFmtId="0" fontId="7" fillId="0" borderId="1" xfId="0" applyFont="1" applyBorder="1" applyAlignment="1" applyProtection="1">
      <alignment horizontal="center"/>
    </xf>
    <xf numFmtId="0" fontId="2" fillId="0" borderId="29" xfId="0" applyFont="1" applyBorder="1" applyAlignment="1" applyProtection="1">
      <alignment horizontal="center" vertical="center"/>
    </xf>
    <xf numFmtId="0" fontId="2" fillId="0" borderId="46" xfId="0" applyFont="1" applyBorder="1" applyAlignment="1" applyProtection="1">
      <alignment horizontal="center" vertical="center"/>
    </xf>
    <xf numFmtId="0" fontId="2" fillId="0" borderId="2" xfId="0" applyFont="1" applyBorder="1" applyAlignment="1" applyProtection="1">
      <alignment horizontal="center" vertical="center"/>
    </xf>
    <xf numFmtId="0" fontId="7" fillId="0" borderId="9" xfId="0" applyFont="1" applyFill="1" applyBorder="1" applyAlignment="1" applyProtection="1">
      <alignment horizontal="center"/>
    </xf>
    <xf numFmtId="0" fontId="0" fillId="0" borderId="9" xfId="0" applyFill="1" applyBorder="1" applyAlignment="1" applyProtection="1">
      <alignment horizontal="center"/>
    </xf>
    <xf numFmtId="164" fontId="0" fillId="0" borderId="3" xfId="0" applyNumberFormat="1" applyBorder="1" applyAlignment="1" applyProtection="1">
      <alignment horizontal="center" vertical="center" wrapText="1"/>
    </xf>
    <xf numFmtId="164" fontId="15" fillId="0" borderId="68" xfId="0" applyNumberFormat="1" applyFont="1" applyFill="1" applyBorder="1" applyAlignment="1" applyProtection="1">
      <alignment horizontal="center" vertical="center" wrapText="1"/>
    </xf>
    <xf numFmtId="164" fontId="13" fillId="5" borderId="62" xfId="0" applyNumberFormat="1" applyFont="1" applyFill="1" applyBorder="1" applyAlignment="1" applyProtection="1">
      <alignment horizontal="center" vertical="center"/>
    </xf>
    <xf numFmtId="164" fontId="15" fillId="0" borderId="40" xfId="0" applyNumberFormat="1" applyFont="1" applyFill="1" applyBorder="1" applyAlignment="1" applyProtection="1">
      <alignment horizontal="center" vertical="center" wrapText="1"/>
    </xf>
    <xf numFmtId="164" fontId="15" fillId="0" borderId="64" xfId="0" applyNumberFormat="1" applyFont="1" applyBorder="1" applyAlignment="1" applyProtection="1">
      <alignment horizontal="center" vertical="center" wrapText="1"/>
    </xf>
    <xf numFmtId="164" fontId="13" fillId="5" borderId="67" xfId="0" applyNumberFormat="1" applyFont="1" applyFill="1" applyBorder="1" applyAlignment="1" applyProtection="1">
      <alignment horizontal="center" vertical="center"/>
    </xf>
    <xf numFmtId="164" fontId="15" fillId="0" borderId="68" xfId="0" applyNumberFormat="1" applyFont="1" applyBorder="1" applyAlignment="1" applyProtection="1">
      <alignment horizontal="center" vertical="center" wrapText="1"/>
    </xf>
    <xf numFmtId="164" fontId="15" fillId="0" borderId="40" xfId="0" applyNumberFormat="1" applyFont="1" applyBorder="1" applyAlignment="1" applyProtection="1">
      <alignment horizontal="center" vertical="center" wrapText="1"/>
    </xf>
    <xf numFmtId="164" fontId="13" fillId="5" borderId="64" xfId="0" applyNumberFormat="1" applyFont="1" applyFill="1" applyBorder="1" applyAlignment="1" applyProtection="1">
      <alignment horizontal="center" vertical="center"/>
    </xf>
    <xf numFmtId="0" fontId="15" fillId="0" borderId="9" xfId="0" applyFont="1" applyFill="1" applyBorder="1" applyAlignment="1" applyProtection="1">
      <alignment horizontal="center"/>
    </xf>
    <xf numFmtId="164" fontId="15" fillId="5" borderId="29" xfId="0" applyNumberFormat="1" applyFont="1" applyFill="1" applyBorder="1" applyAlignment="1" applyProtection="1">
      <alignment horizontal="center" vertical="center" wrapText="1"/>
    </xf>
    <xf numFmtId="0" fontId="13" fillId="0" borderId="68" xfId="0" applyFont="1" applyFill="1" applyBorder="1" applyAlignment="1" applyProtection="1">
      <alignment horizontal="center" vertical="center"/>
    </xf>
    <xf numFmtId="0" fontId="13" fillId="0" borderId="63" xfId="0" applyFont="1" applyFill="1" applyBorder="1" applyAlignment="1" applyProtection="1">
      <alignment horizontal="center" vertical="center"/>
    </xf>
    <xf numFmtId="164" fontId="13" fillId="5" borderId="61" xfId="0" applyNumberFormat="1" applyFont="1" applyFill="1" applyBorder="1" applyAlignment="1" applyProtection="1">
      <alignment horizontal="center" vertical="center"/>
    </xf>
    <xf numFmtId="164" fontId="13" fillId="5" borderId="76" xfId="0" applyNumberFormat="1" applyFont="1" applyFill="1" applyBorder="1" applyAlignment="1" applyProtection="1">
      <alignment horizontal="center" vertical="center"/>
    </xf>
    <xf numFmtId="164" fontId="13" fillId="5" borderId="51" xfId="0" applyNumberFormat="1" applyFont="1" applyFill="1" applyBorder="1" applyAlignment="1" applyProtection="1">
      <alignment horizontal="center" vertical="center"/>
    </xf>
    <xf numFmtId="164" fontId="15" fillId="5" borderId="3" xfId="0" applyNumberFormat="1" applyFont="1" applyFill="1" applyBorder="1" applyAlignment="1" applyProtection="1">
      <alignment horizontal="center" vertical="center" wrapText="1"/>
    </xf>
    <xf numFmtId="164" fontId="13" fillId="9" borderId="69" xfId="0" applyNumberFormat="1" applyFont="1" applyFill="1" applyBorder="1" applyAlignment="1" applyProtection="1">
      <alignment horizontal="center" vertical="center"/>
    </xf>
    <xf numFmtId="164" fontId="13" fillId="9" borderId="29" xfId="0" applyNumberFormat="1" applyFont="1" applyFill="1" applyBorder="1" applyAlignment="1" applyProtection="1">
      <alignment horizontal="center" vertical="center"/>
    </xf>
    <xf numFmtId="164" fontId="13" fillId="9" borderId="4" xfId="0" applyNumberFormat="1" applyFont="1" applyFill="1" applyBorder="1" applyAlignment="1" applyProtection="1">
      <alignment horizontal="center" vertical="center"/>
    </xf>
    <xf numFmtId="164" fontId="13" fillId="0" borderId="9" xfId="0" applyNumberFormat="1" applyFont="1" applyFill="1" applyBorder="1" applyAlignment="1" applyProtection="1">
      <alignment horizontal="center" vertical="center"/>
    </xf>
    <xf numFmtId="0" fontId="13" fillId="0" borderId="89" xfId="0" applyFont="1" applyFill="1" applyBorder="1" applyAlignment="1" applyProtection="1">
      <alignment horizontal="center" vertical="center"/>
    </xf>
    <xf numFmtId="0" fontId="13" fillId="0" borderId="17" xfId="0" applyFont="1" applyFill="1" applyBorder="1" applyAlignment="1" applyProtection="1">
      <alignment horizontal="center" vertical="center"/>
    </xf>
    <xf numFmtId="164" fontId="13" fillId="5" borderId="38" xfId="0" applyNumberFormat="1" applyFont="1" applyFill="1" applyBorder="1" applyAlignment="1" applyProtection="1">
      <alignment horizontal="center" vertical="center"/>
    </xf>
    <xf numFmtId="164" fontId="15" fillId="0" borderId="36" xfId="0" applyNumberFormat="1" applyFont="1" applyFill="1" applyBorder="1" applyAlignment="1" applyProtection="1">
      <alignment horizontal="center" vertical="center" wrapText="1"/>
    </xf>
    <xf numFmtId="164" fontId="15" fillId="0" borderId="45" xfId="0" applyNumberFormat="1" applyFont="1" applyBorder="1" applyAlignment="1" applyProtection="1">
      <alignment horizontal="center" vertical="center" wrapText="1"/>
    </xf>
    <xf numFmtId="164" fontId="13" fillId="5" borderId="86" xfId="0" applyNumberFormat="1" applyFont="1" applyFill="1" applyBorder="1" applyAlignment="1" applyProtection="1">
      <alignment horizontal="center" vertical="center"/>
    </xf>
    <xf numFmtId="164" fontId="15" fillId="0" borderId="89" xfId="0" applyNumberFormat="1" applyFont="1" applyBorder="1" applyAlignment="1" applyProtection="1">
      <alignment horizontal="center" vertical="center" wrapText="1"/>
    </xf>
    <xf numFmtId="164" fontId="15" fillId="0" borderId="36" xfId="0" applyNumberFormat="1" applyFont="1" applyBorder="1" applyAlignment="1" applyProtection="1">
      <alignment horizontal="center" vertical="center" wrapText="1"/>
    </xf>
    <xf numFmtId="164" fontId="13" fillId="5" borderId="45" xfId="0" applyNumberFormat="1" applyFont="1" applyFill="1" applyBorder="1" applyAlignment="1" applyProtection="1">
      <alignment horizontal="center" vertical="center"/>
    </xf>
    <xf numFmtId="164" fontId="15" fillId="5" borderId="10" xfId="0" applyNumberFormat="1" applyFont="1" applyFill="1" applyBorder="1" applyAlignment="1" applyProtection="1">
      <alignment horizontal="center" vertical="center" wrapText="1"/>
    </xf>
    <xf numFmtId="164" fontId="0" fillId="0" borderId="8" xfId="0" applyNumberFormat="1" applyBorder="1" applyAlignment="1" applyProtection="1">
      <alignment horizontal="center" vertical="center"/>
    </xf>
    <xf numFmtId="164" fontId="37" fillId="5" borderId="62" xfId="0" applyNumberFormat="1" applyFont="1" applyFill="1" applyBorder="1" applyAlignment="1" applyProtection="1">
      <alignment horizontal="center" vertical="center"/>
    </xf>
    <xf numFmtId="164" fontId="37" fillId="5" borderId="64" xfId="0" applyNumberFormat="1" applyFont="1" applyFill="1" applyBorder="1" applyAlignment="1" applyProtection="1">
      <alignment horizontal="center" vertical="center"/>
    </xf>
    <xf numFmtId="164" fontId="13" fillId="10" borderId="96" xfId="0" applyNumberFormat="1" applyFont="1" applyFill="1" applyBorder="1" applyAlignment="1" applyProtection="1">
      <alignment horizontal="center" vertical="center"/>
    </xf>
    <xf numFmtId="164" fontId="13" fillId="10" borderId="65" xfId="0" applyNumberFormat="1" applyFont="1" applyFill="1" applyBorder="1" applyAlignment="1" applyProtection="1">
      <alignment horizontal="center" vertical="center"/>
    </xf>
    <xf numFmtId="164" fontId="13" fillId="10" borderId="91" xfId="0" applyNumberFormat="1" applyFont="1" applyFill="1" applyBorder="1" applyAlignment="1" applyProtection="1">
      <alignment horizontal="center" vertical="center"/>
    </xf>
    <xf numFmtId="164" fontId="13" fillId="10" borderId="69" xfId="0" applyNumberFormat="1" applyFont="1" applyFill="1" applyBorder="1" applyAlignment="1" applyProtection="1">
      <alignment horizontal="center" vertical="center"/>
    </xf>
    <xf numFmtId="164" fontId="13" fillId="10" borderId="29" xfId="0" applyNumberFormat="1" applyFont="1" applyFill="1" applyBorder="1" applyAlignment="1" applyProtection="1">
      <alignment horizontal="center" vertical="center"/>
    </xf>
    <xf numFmtId="164" fontId="13" fillId="10" borderId="4" xfId="0" applyNumberFormat="1" applyFont="1" applyFill="1" applyBorder="1" applyAlignment="1" applyProtection="1">
      <alignment horizontal="center" vertical="center"/>
    </xf>
    <xf numFmtId="164" fontId="13" fillId="7" borderId="69" xfId="0" applyNumberFormat="1" applyFont="1" applyFill="1" applyBorder="1" applyAlignment="1" applyProtection="1">
      <alignment horizontal="center" vertical="center"/>
    </xf>
    <xf numFmtId="164" fontId="13" fillId="7" borderId="29" xfId="0" applyNumberFormat="1" applyFont="1" applyFill="1" applyBorder="1" applyAlignment="1" applyProtection="1">
      <alignment horizontal="center" vertical="center"/>
    </xf>
    <xf numFmtId="164" fontId="13" fillId="7" borderId="4" xfId="0" applyNumberFormat="1" applyFont="1" applyFill="1" applyBorder="1" applyAlignment="1" applyProtection="1">
      <alignment horizontal="center" vertical="center"/>
    </xf>
    <xf numFmtId="0" fontId="34" fillId="0" borderId="0" xfId="0" applyFont="1" applyFill="1" applyBorder="1" applyAlignment="1" applyProtection="1">
      <alignment vertical="center"/>
    </xf>
    <xf numFmtId="0" fontId="6" fillId="0" borderId="0" xfId="0" applyFont="1" applyBorder="1" applyAlignment="1" applyProtection="1"/>
    <xf numFmtId="0" fontId="17" fillId="0" borderId="0" xfId="0" applyFont="1" applyBorder="1" applyAlignment="1" applyProtection="1"/>
    <xf numFmtId="0" fontId="26" fillId="0" borderId="0" xfId="0" applyFont="1" applyBorder="1" applyAlignment="1" applyProtection="1">
      <alignment vertical="center" wrapText="1"/>
    </xf>
    <xf numFmtId="0" fontId="28" fillId="0" borderId="1" xfId="0" applyFont="1" applyBorder="1" applyAlignment="1" applyProtection="1"/>
    <xf numFmtId="0" fontId="6" fillId="0" borderId="0" xfId="0" applyFont="1" applyAlignment="1" applyProtection="1"/>
    <xf numFmtId="0" fontId="17" fillId="0" borderId="0" xfId="0" applyFont="1" applyBorder="1" applyAlignment="1" applyProtection="1">
      <alignment horizontal="center" vertical="center"/>
    </xf>
    <xf numFmtId="0" fontId="7" fillId="0" borderId="25" xfId="0" applyFont="1" applyBorder="1" applyAlignment="1" applyProtection="1">
      <alignment horizontal="center" vertical="center"/>
    </xf>
    <xf numFmtId="0" fontId="7" fillId="0" borderId="3" xfId="0" applyFont="1" applyBorder="1" applyAlignment="1" applyProtection="1">
      <alignment horizontal="center" vertical="center"/>
    </xf>
    <xf numFmtId="0" fontId="24" fillId="0" borderId="3" xfId="0" applyFont="1" applyBorder="1" applyAlignment="1" applyProtection="1">
      <alignment horizontal="center" vertical="center"/>
    </xf>
    <xf numFmtId="164" fontId="18" fillId="5" borderId="73" xfId="0" applyNumberFormat="1" applyFont="1" applyFill="1" applyBorder="1" applyAlignment="1" applyProtection="1">
      <alignment horizontal="center" vertical="center" wrapText="1"/>
    </xf>
    <xf numFmtId="164" fontId="18" fillId="5" borderId="39" xfId="0" applyNumberFormat="1" applyFont="1" applyFill="1" applyBorder="1" applyAlignment="1" applyProtection="1">
      <alignment horizontal="center" vertical="center" wrapText="1"/>
    </xf>
    <xf numFmtId="0" fontId="18" fillId="0" borderId="58" xfId="0" applyFont="1" applyFill="1" applyBorder="1" applyAlignment="1" applyProtection="1">
      <alignment horizontal="center" vertical="center" wrapText="1"/>
    </xf>
    <xf numFmtId="0" fontId="20" fillId="0" borderId="59" xfId="0" applyFont="1" applyFill="1" applyBorder="1" applyAlignment="1" applyProtection="1">
      <alignment horizontal="center" vertical="center"/>
    </xf>
    <xf numFmtId="0" fontId="20" fillId="0" borderId="11" xfId="0" applyFont="1" applyFill="1" applyBorder="1" applyAlignment="1" applyProtection="1">
      <alignment horizontal="center" vertical="center"/>
    </xf>
    <xf numFmtId="0" fontId="20" fillId="0" borderId="58" xfId="0" applyFont="1" applyFill="1" applyBorder="1" applyAlignment="1" applyProtection="1">
      <alignment horizontal="center" vertical="center"/>
    </xf>
    <xf numFmtId="164" fontId="18" fillId="0" borderId="58" xfId="0" applyNumberFormat="1" applyFont="1" applyFill="1" applyBorder="1" applyAlignment="1" applyProtection="1">
      <alignment horizontal="center" vertical="center" wrapText="1"/>
    </xf>
    <xf numFmtId="164" fontId="18" fillId="0" borderId="59" xfId="0" applyNumberFormat="1" applyFont="1" applyFill="1" applyBorder="1" applyAlignment="1" applyProtection="1">
      <alignment horizontal="center" vertical="center" wrapText="1"/>
    </xf>
    <xf numFmtId="164" fontId="18" fillId="0" borderId="11" xfId="0" applyNumberFormat="1" applyFont="1" applyFill="1" applyBorder="1" applyAlignment="1" applyProtection="1">
      <alignment horizontal="center" vertical="center" wrapText="1"/>
    </xf>
    <xf numFmtId="164" fontId="18" fillId="5" borderId="74" xfId="0" applyNumberFormat="1" applyFont="1" applyFill="1" applyBorder="1" applyAlignment="1" applyProtection="1">
      <alignment horizontal="center" vertical="center" wrapText="1"/>
    </xf>
    <xf numFmtId="0" fontId="18" fillId="0" borderId="58" xfId="0" applyFont="1" applyBorder="1" applyAlignment="1" applyProtection="1">
      <alignment horizontal="center" vertical="center" wrapText="1"/>
    </xf>
    <xf numFmtId="0" fontId="20" fillId="0" borderId="59" xfId="0" applyFont="1" applyBorder="1" applyAlignment="1" applyProtection="1">
      <alignment horizontal="center" vertical="center"/>
    </xf>
    <xf numFmtId="0" fontId="20" fillId="0" borderId="11" xfId="0" applyFont="1" applyBorder="1" applyAlignment="1" applyProtection="1">
      <alignment horizontal="center" vertical="center"/>
    </xf>
    <xf numFmtId="0" fontId="20" fillId="0" borderId="58" xfId="0" applyFont="1" applyBorder="1" applyAlignment="1" applyProtection="1">
      <alignment horizontal="center" vertical="center"/>
    </xf>
    <xf numFmtId="164" fontId="18" fillId="5" borderId="75" xfId="0" applyNumberFormat="1" applyFont="1" applyFill="1" applyBorder="1" applyAlignment="1" applyProtection="1">
      <alignment horizontal="center" vertical="center" wrapText="1"/>
    </xf>
    <xf numFmtId="164" fontId="18" fillId="5" borderId="99" xfId="0" applyNumberFormat="1" applyFont="1" applyFill="1" applyBorder="1" applyAlignment="1" applyProtection="1">
      <alignment horizontal="center" vertical="center" wrapText="1"/>
    </xf>
    <xf numFmtId="164" fontId="18" fillId="5" borderId="100" xfId="0" applyNumberFormat="1" applyFont="1" applyFill="1" applyBorder="1" applyAlignment="1" applyProtection="1">
      <alignment horizontal="center" vertical="center" wrapText="1"/>
    </xf>
    <xf numFmtId="164" fontId="18" fillId="0" borderId="62" xfId="0" applyNumberFormat="1" applyFont="1" applyFill="1" applyBorder="1" applyAlignment="1" applyProtection="1">
      <alignment horizontal="center" vertical="center" wrapText="1"/>
    </xf>
    <xf numFmtId="164" fontId="18" fillId="0" borderId="40" xfId="0" applyNumberFormat="1" applyFont="1" applyFill="1" applyBorder="1" applyAlignment="1" applyProtection="1">
      <alignment horizontal="center" vertical="center" wrapText="1"/>
    </xf>
    <xf numFmtId="164" fontId="18" fillId="0" borderId="37" xfId="0" applyNumberFormat="1" applyFont="1" applyFill="1" applyBorder="1" applyAlignment="1" applyProtection="1">
      <alignment horizontal="center" vertical="center" wrapText="1"/>
    </xf>
    <xf numFmtId="164" fontId="18" fillId="5" borderId="97" xfId="0" applyNumberFormat="1" applyFont="1" applyFill="1" applyBorder="1" applyAlignment="1" applyProtection="1">
      <alignment horizontal="center" vertical="center" wrapText="1"/>
    </xf>
    <xf numFmtId="164" fontId="18" fillId="5" borderId="4" xfId="0" applyNumberFormat="1" applyFont="1" applyFill="1" applyBorder="1" applyAlignment="1" applyProtection="1">
      <alignment horizontal="center" vertical="center" wrapText="1"/>
    </xf>
    <xf numFmtId="0" fontId="18" fillId="0" borderId="15" xfId="0" applyFont="1" applyFill="1" applyBorder="1" applyAlignment="1" applyProtection="1">
      <alignment horizontal="center" vertical="center" wrapText="1"/>
    </xf>
    <xf numFmtId="0" fontId="20" fillId="0" borderId="53" xfId="0" applyFont="1" applyFill="1" applyBorder="1" applyAlignment="1" applyProtection="1">
      <alignment horizontal="center" vertical="center"/>
    </xf>
    <xf numFmtId="0" fontId="20" fillId="0" borderId="19" xfId="0" applyFont="1" applyFill="1" applyBorder="1" applyAlignment="1" applyProtection="1">
      <alignment horizontal="center" vertical="center"/>
    </xf>
    <xf numFmtId="0" fontId="20" fillId="0" borderId="15" xfId="0" applyFont="1" applyFill="1" applyBorder="1" applyAlignment="1" applyProtection="1">
      <alignment horizontal="center" vertical="center"/>
    </xf>
    <xf numFmtId="164" fontId="18" fillId="0" borderId="15" xfId="0" applyNumberFormat="1" applyFont="1" applyFill="1" applyBorder="1" applyAlignment="1" applyProtection="1">
      <alignment horizontal="center" vertical="center" wrapText="1"/>
    </xf>
    <xf numFmtId="164" fontId="18" fillId="0" borderId="53" xfId="0" applyNumberFormat="1" applyFont="1" applyFill="1" applyBorder="1" applyAlignment="1" applyProtection="1">
      <alignment horizontal="center" vertical="center" wrapText="1"/>
    </xf>
    <xf numFmtId="164" fontId="18" fillId="0" borderId="19" xfId="0" applyNumberFormat="1" applyFont="1" applyFill="1" applyBorder="1" applyAlignment="1" applyProtection="1">
      <alignment horizontal="center" vertical="center" wrapText="1"/>
    </xf>
    <xf numFmtId="164" fontId="18" fillId="5" borderId="101" xfId="0" applyNumberFormat="1" applyFont="1" applyFill="1" applyBorder="1" applyAlignment="1" applyProtection="1">
      <alignment horizontal="center" vertical="center" wrapText="1"/>
    </xf>
    <xf numFmtId="0" fontId="18" fillId="0" borderId="15" xfId="0" applyFont="1" applyBorder="1" applyAlignment="1" applyProtection="1">
      <alignment horizontal="center" vertical="center" wrapText="1"/>
    </xf>
    <xf numFmtId="0" fontId="20" fillId="0" borderId="53" xfId="0" applyFont="1" applyBorder="1" applyAlignment="1" applyProtection="1">
      <alignment horizontal="center" vertical="center"/>
    </xf>
    <xf numFmtId="0" fontId="20" fillId="0" borderId="19" xfId="0" applyFont="1" applyBorder="1" applyAlignment="1" applyProtection="1">
      <alignment horizontal="center" vertical="center"/>
    </xf>
    <xf numFmtId="0" fontId="20" fillId="0" borderId="15" xfId="0" applyFont="1" applyBorder="1" applyAlignment="1" applyProtection="1">
      <alignment horizontal="center" vertical="center"/>
    </xf>
    <xf numFmtId="164" fontId="18" fillId="5" borderId="102" xfId="0" applyNumberFormat="1" applyFont="1" applyFill="1" applyBorder="1" applyAlignment="1" applyProtection="1">
      <alignment horizontal="center" vertical="center" wrapText="1"/>
    </xf>
    <xf numFmtId="164" fontId="18" fillId="10" borderId="62" xfId="0" applyNumberFormat="1" applyFont="1" applyFill="1" applyBorder="1" applyAlignment="1" applyProtection="1">
      <alignment horizontal="center" vertical="center" wrapText="1"/>
    </xf>
    <xf numFmtId="164" fontId="18" fillId="10" borderId="37" xfId="0" applyNumberFormat="1" applyFont="1" applyFill="1" applyBorder="1" applyAlignment="1" applyProtection="1">
      <alignment horizontal="center" vertical="center" wrapText="1"/>
    </xf>
    <xf numFmtId="164" fontId="18" fillId="10" borderId="97" xfId="0" applyNumberFormat="1" applyFont="1" applyFill="1" applyBorder="1" applyAlignment="1" applyProtection="1">
      <alignment horizontal="center" vertical="center" wrapText="1"/>
    </xf>
    <xf numFmtId="164" fontId="18" fillId="10" borderId="4" xfId="0" applyNumberFormat="1" applyFont="1" applyFill="1" applyBorder="1" applyAlignment="1" applyProtection="1">
      <alignment horizontal="center" vertical="center" wrapText="1"/>
    </xf>
    <xf numFmtId="164" fontId="22" fillId="7" borderId="98" xfId="0" applyNumberFormat="1" applyFont="1" applyFill="1" applyBorder="1" applyAlignment="1" applyProtection="1">
      <alignment vertical="center"/>
    </xf>
    <xf numFmtId="164" fontId="18" fillId="5" borderId="69" xfId="0" applyNumberFormat="1" applyFont="1" applyFill="1" applyBorder="1" applyAlignment="1" applyProtection="1">
      <alignment horizontal="center" vertical="center"/>
    </xf>
    <xf numFmtId="164" fontId="18" fillId="5" borderId="29" xfId="0" applyNumberFormat="1" applyFont="1" applyFill="1" applyBorder="1" applyAlignment="1" applyProtection="1">
      <alignment horizontal="center" vertical="center"/>
    </xf>
    <xf numFmtId="164" fontId="2" fillId="3" borderId="2" xfId="0" applyNumberFormat="1" applyFont="1" applyFill="1" applyBorder="1" applyProtection="1"/>
    <xf numFmtId="164" fontId="18" fillId="3" borderId="24" xfId="0" applyNumberFormat="1" applyFont="1" applyFill="1" applyBorder="1" applyAlignment="1" applyProtection="1">
      <alignment vertical="center" wrapText="1"/>
    </xf>
    <xf numFmtId="164" fontId="18" fillId="3" borderId="25" xfId="0" applyNumberFormat="1" applyFont="1" applyFill="1" applyBorder="1" applyAlignment="1" applyProtection="1">
      <alignment vertical="center" wrapText="1"/>
    </xf>
    <xf numFmtId="164" fontId="0" fillId="3" borderId="24" xfId="0" applyNumberFormat="1" applyFill="1" applyBorder="1" applyProtection="1"/>
    <xf numFmtId="164" fontId="0" fillId="3" borderId="30" xfId="0" applyNumberFormat="1" applyFill="1" applyBorder="1" applyProtection="1"/>
    <xf numFmtId="164" fontId="0" fillId="3" borderId="25" xfId="0" applyNumberFormat="1" applyFill="1" applyBorder="1" applyProtection="1"/>
    <xf numFmtId="0" fontId="2" fillId="3" borderId="4" xfId="0" applyFont="1" applyFill="1" applyBorder="1" applyAlignment="1" applyProtection="1"/>
    <xf numFmtId="164" fontId="18" fillId="3" borderId="1" xfId="0" applyNumberFormat="1" applyFont="1" applyFill="1" applyBorder="1" applyAlignment="1" applyProtection="1">
      <alignment vertical="center" wrapText="1"/>
    </xf>
    <xf numFmtId="164" fontId="18" fillId="3" borderId="18" xfId="0" applyNumberFormat="1" applyFont="1" applyFill="1" applyBorder="1" applyAlignment="1" applyProtection="1">
      <alignment vertical="center" wrapText="1"/>
    </xf>
    <xf numFmtId="0" fontId="0" fillId="3" borderId="1" xfId="0" applyFill="1" applyBorder="1" applyAlignment="1" applyProtection="1"/>
    <xf numFmtId="0" fontId="0" fillId="3" borderId="18" xfId="0" applyFill="1" applyBorder="1" applyAlignment="1" applyProtection="1"/>
    <xf numFmtId="0" fontId="2" fillId="3" borderId="2" xfId="0" applyFont="1" applyFill="1" applyBorder="1" applyAlignment="1" applyProtection="1"/>
    <xf numFmtId="0" fontId="0" fillId="3" borderId="24" xfId="0" applyFill="1" applyBorder="1" applyAlignment="1" applyProtection="1"/>
    <xf numFmtId="0" fontId="0" fillId="3" borderId="25" xfId="0" applyFill="1" applyBorder="1" applyAlignment="1" applyProtection="1"/>
    <xf numFmtId="0" fontId="11" fillId="0" borderId="0" xfId="0" applyFont="1" applyBorder="1" applyAlignment="1" applyProtection="1"/>
    <xf numFmtId="0" fontId="13" fillId="0" borderId="0" xfId="0" applyFont="1" applyAlignment="1" applyProtection="1">
      <alignment horizontal="right"/>
    </xf>
    <xf numFmtId="0" fontId="15" fillId="0" borderId="0" xfId="0" applyFont="1" applyProtection="1"/>
    <xf numFmtId="167" fontId="52" fillId="0" borderId="104" xfId="0" applyNumberFormat="1" applyFont="1" applyBorder="1" applyAlignment="1" applyProtection="1">
      <alignment horizontal="center" vertical="center"/>
      <protection locked="0"/>
    </xf>
    <xf numFmtId="0" fontId="53" fillId="0" borderId="105" xfId="0" applyFont="1" applyBorder="1" applyAlignment="1" applyProtection="1">
      <alignment horizontal="center" vertical="center" wrapText="1"/>
      <protection locked="0"/>
    </xf>
    <xf numFmtId="0" fontId="54" fillId="0" borderId="106" xfId="0" applyFont="1" applyBorder="1" applyAlignment="1" applyProtection="1">
      <alignment horizontal="center" vertical="center"/>
      <protection locked="0"/>
    </xf>
    <xf numFmtId="0" fontId="54" fillId="0" borderId="107" xfId="0" applyFont="1" applyBorder="1" applyAlignment="1" applyProtection="1">
      <alignment horizontal="center" vertical="center"/>
      <protection locked="0"/>
    </xf>
    <xf numFmtId="0" fontId="54" fillId="0" borderId="105" xfId="0" applyFont="1" applyBorder="1" applyAlignment="1" applyProtection="1">
      <alignment horizontal="center" vertical="center"/>
      <protection locked="0"/>
    </xf>
    <xf numFmtId="167" fontId="53" fillId="0" borderId="105" xfId="0" applyNumberFormat="1" applyFont="1" applyBorder="1" applyAlignment="1" applyProtection="1">
      <alignment horizontal="center" vertical="center" wrapText="1"/>
      <protection locked="0"/>
    </xf>
    <xf numFmtId="167" fontId="53" fillId="0" borderId="106" xfId="0" applyNumberFormat="1" applyFont="1" applyBorder="1" applyAlignment="1" applyProtection="1">
      <alignment horizontal="center" vertical="center" wrapText="1"/>
      <protection locked="0"/>
    </xf>
    <xf numFmtId="167" fontId="53" fillId="0" borderId="107" xfId="0" applyNumberFormat="1" applyFont="1" applyBorder="1" applyAlignment="1" applyProtection="1">
      <alignment horizontal="center" vertical="center" wrapText="1"/>
      <protection locked="0"/>
    </xf>
    <xf numFmtId="164" fontId="55" fillId="0" borderId="13" xfId="0" applyNumberFormat="1" applyFont="1" applyFill="1" applyBorder="1" applyAlignment="1" applyProtection="1">
      <alignment horizontal="center" vertical="center"/>
      <protection locked="0"/>
    </xf>
    <xf numFmtId="164" fontId="55" fillId="0" borderId="20" xfId="0" applyNumberFormat="1" applyFont="1" applyFill="1" applyBorder="1" applyAlignment="1" applyProtection="1">
      <alignment horizontal="center" vertical="center"/>
      <protection locked="0"/>
    </xf>
    <xf numFmtId="164" fontId="49" fillId="0" borderId="20" xfId="0" applyNumberFormat="1" applyFont="1" applyFill="1" applyBorder="1" applyAlignment="1" applyProtection="1">
      <alignment horizontal="center" vertical="center"/>
      <protection locked="0"/>
    </xf>
    <xf numFmtId="164" fontId="49" fillId="10" borderId="65" xfId="0" applyNumberFormat="1" applyFont="1" applyFill="1" applyBorder="1" applyAlignment="1" applyProtection="1">
      <alignment horizontal="center" vertical="center"/>
    </xf>
    <xf numFmtId="164" fontId="49" fillId="0" borderId="9" xfId="0" applyNumberFormat="1" applyFont="1" applyFill="1" applyBorder="1" applyAlignment="1" applyProtection="1">
      <alignment horizontal="center" vertical="center"/>
    </xf>
    <xf numFmtId="164" fontId="56" fillId="7" borderId="95" xfId="0" applyNumberFormat="1" applyFont="1" applyFill="1" applyBorder="1" applyAlignment="1" applyProtection="1">
      <alignment horizontal="center" vertical="center" wrapText="1"/>
    </xf>
    <xf numFmtId="164" fontId="56" fillId="0" borderId="9" xfId="0" applyNumberFormat="1" applyFont="1" applyFill="1" applyBorder="1" applyAlignment="1" applyProtection="1">
      <alignment horizontal="center" vertical="center" wrapText="1"/>
    </xf>
    <xf numFmtId="164" fontId="55" fillId="10" borderId="90" xfId="0" applyNumberFormat="1" applyFont="1" applyFill="1" applyBorder="1" applyAlignment="1" applyProtection="1">
      <alignment horizontal="center" vertical="center"/>
    </xf>
    <xf numFmtId="164" fontId="55" fillId="10" borderId="91" xfId="0" applyNumberFormat="1" applyFont="1" applyFill="1" applyBorder="1" applyAlignment="1" applyProtection="1">
      <alignment horizontal="center" vertical="center"/>
    </xf>
    <xf numFmtId="164" fontId="55" fillId="0" borderId="9" xfId="0" applyNumberFormat="1" applyFont="1" applyFill="1" applyBorder="1" applyAlignment="1" applyProtection="1">
      <alignment horizontal="center" vertical="center"/>
    </xf>
    <xf numFmtId="164" fontId="55" fillId="10" borderId="65" xfId="0" applyNumberFormat="1" applyFont="1" applyFill="1" applyBorder="1" applyAlignment="1" applyProtection="1">
      <alignment horizontal="center" vertical="center"/>
    </xf>
    <xf numFmtId="0" fontId="7" fillId="0" borderId="4" xfId="0" applyFont="1" applyFill="1" applyBorder="1" applyAlignment="1" applyProtection="1">
      <alignment horizontal="center"/>
    </xf>
    <xf numFmtId="0" fontId="7" fillId="0" borderId="5" xfId="0" applyFont="1" applyFill="1" applyBorder="1" applyAlignment="1" applyProtection="1">
      <alignment horizontal="center"/>
    </xf>
    <xf numFmtId="0" fontId="7" fillId="0" borderId="27" xfId="0" applyFont="1" applyFill="1" applyBorder="1" applyAlignment="1" applyProtection="1">
      <alignment horizontal="center"/>
    </xf>
    <xf numFmtId="0" fontId="8" fillId="7" borderId="4" xfId="0" applyFont="1" applyFill="1" applyBorder="1" applyAlignment="1" applyProtection="1">
      <alignment horizontal="center"/>
    </xf>
    <xf numFmtId="0" fontId="8" fillId="7" borderId="5" xfId="0" applyFont="1" applyFill="1" applyBorder="1" applyAlignment="1" applyProtection="1">
      <alignment horizontal="center"/>
    </xf>
    <xf numFmtId="0" fontId="8" fillId="7" borderId="27" xfId="0" applyFont="1" applyFill="1" applyBorder="1" applyAlignment="1" applyProtection="1">
      <alignment horizontal="center"/>
    </xf>
    <xf numFmtId="0" fontId="6" fillId="2" borderId="3" xfId="0" applyFont="1" applyFill="1" applyBorder="1" applyAlignment="1" applyProtection="1">
      <alignment horizontal="center" vertical="center"/>
    </xf>
    <xf numFmtId="0" fontId="6" fillId="2" borderId="9" xfId="0" applyFont="1" applyFill="1" applyBorder="1" applyAlignment="1" applyProtection="1">
      <alignment horizontal="center" vertical="center"/>
    </xf>
    <xf numFmtId="0" fontId="43" fillId="9" borderId="4" xfId="0" applyFont="1" applyFill="1" applyBorder="1" applyAlignment="1" applyProtection="1">
      <alignment horizontal="center" vertical="center"/>
    </xf>
    <xf numFmtId="0" fontId="43" fillId="9" borderId="5" xfId="0" applyFont="1" applyFill="1" applyBorder="1" applyAlignment="1" applyProtection="1">
      <alignment horizontal="center" vertical="center"/>
    </xf>
    <xf numFmtId="0" fontId="43" fillId="9" borderId="27" xfId="0" applyFont="1" applyFill="1" applyBorder="1" applyAlignment="1" applyProtection="1">
      <alignment horizontal="center" vertical="center"/>
    </xf>
    <xf numFmtId="0" fontId="43" fillId="9" borderId="63" xfId="0" applyFont="1" applyFill="1" applyBorder="1" applyAlignment="1" applyProtection="1">
      <alignment horizontal="center" vertical="center"/>
    </xf>
    <xf numFmtId="0" fontId="7" fillId="7" borderId="3" xfId="0" applyFont="1" applyFill="1" applyBorder="1" applyAlignment="1" applyProtection="1">
      <alignment horizontal="center" vertical="center"/>
    </xf>
    <xf numFmtId="0" fontId="7" fillId="7" borderId="9" xfId="0" applyFont="1" applyFill="1" applyBorder="1" applyAlignment="1" applyProtection="1">
      <alignment horizontal="center" vertical="center"/>
    </xf>
    <xf numFmtId="0" fontId="7" fillId="7" borderId="2" xfId="0" applyFont="1" applyFill="1" applyBorder="1" applyAlignment="1" applyProtection="1">
      <alignment horizontal="center" vertical="center"/>
    </xf>
    <xf numFmtId="0" fontId="7" fillId="7" borderId="8" xfId="0" applyFont="1" applyFill="1" applyBorder="1" applyAlignment="1" applyProtection="1">
      <alignment horizontal="center" vertical="center"/>
    </xf>
    <xf numFmtId="0" fontId="7" fillId="7" borderId="26" xfId="0" applyFont="1" applyFill="1" applyBorder="1" applyAlignment="1" applyProtection="1">
      <alignment horizontal="center" vertical="center"/>
    </xf>
    <xf numFmtId="0" fontId="7" fillId="7" borderId="10" xfId="0" applyFont="1" applyFill="1" applyBorder="1" applyAlignment="1" applyProtection="1">
      <alignment horizontal="center" vertical="center"/>
    </xf>
    <xf numFmtId="0" fontId="7" fillId="0" borderId="29" xfId="0" applyFont="1" applyBorder="1" applyAlignment="1" applyProtection="1">
      <alignment horizontal="center"/>
    </xf>
    <xf numFmtId="0" fontId="3" fillId="0" borderId="0" xfId="0" applyFont="1" applyBorder="1" applyAlignment="1" applyProtection="1">
      <alignment horizontal="center" vertical="center" wrapText="1"/>
    </xf>
    <xf numFmtId="0" fontId="26" fillId="0" borderId="0" xfId="0" applyFont="1" applyBorder="1" applyAlignment="1" applyProtection="1">
      <alignment horizontal="center" vertical="center" wrapText="1"/>
    </xf>
    <xf numFmtId="0" fontId="27" fillId="6" borderId="0" xfId="0" applyFont="1" applyFill="1" applyAlignment="1" applyProtection="1">
      <alignment vertical="center"/>
    </xf>
    <xf numFmtId="0" fontId="35" fillId="0" borderId="0" xfId="0" applyFont="1" applyAlignment="1" applyProtection="1">
      <alignment horizontal="right" vertical="center" wrapText="1"/>
    </xf>
    <xf numFmtId="0" fontId="28" fillId="0" borderId="1" xfId="0" applyFont="1" applyBorder="1" applyAlignment="1" applyProtection="1">
      <alignment horizontal="center" vertical="center" wrapText="1"/>
    </xf>
    <xf numFmtId="0" fontId="49" fillId="10" borderId="4" xfId="0" applyFont="1" applyFill="1" applyBorder="1" applyAlignment="1" applyProtection="1">
      <alignment horizontal="right" vertical="center"/>
    </xf>
    <xf numFmtId="0" fontId="49" fillId="10" borderId="5" xfId="0" applyFont="1" applyFill="1" applyBorder="1" applyAlignment="1" applyProtection="1">
      <alignment horizontal="right" vertical="center"/>
    </xf>
    <xf numFmtId="0" fontId="49" fillId="10" borderId="27" xfId="0" applyFont="1" applyFill="1" applyBorder="1" applyAlignment="1" applyProtection="1">
      <alignment horizontal="right" vertical="center"/>
    </xf>
    <xf numFmtId="0" fontId="49" fillId="0" borderId="65" xfId="0" applyFont="1" applyFill="1" applyBorder="1" applyAlignment="1" applyProtection="1">
      <alignment horizontal="right" vertical="center"/>
    </xf>
    <xf numFmtId="0" fontId="14" fillId="0" borderId="24" xfId="0" applyFont="1" applyBorder="1" applyAlignment="1" applyProtection="1">
      <alignment horizontal="center" vertical="top"/>
      <protection locked="0"/>
    </xf>
    <xf numFmtId="0" fontId="20" fillId="8" borderId="48" xfId="4" applyFont="1" applyFill="1" applyBorder="1" applyAlignment="1" applyProtection="1">
      <alignment horizontal="center" vertical="center" wrapText="1"/>
    </xf>
    <xf numFmtId="0" fontId="20" fillId="8" borderId="0" xfId="4" applyFont="1" applyFill="1" applyBorder="1" applyAlignment="1" applyProtection="1">
      <alignment horizontal="center" vertical="center" wrapText="1"/>
    </xf>
    <xf numFmtId="164" fontId="49" fillId="7" borderId="92" xfId="0" applyNumberFormat="1" applyFont="1" applyFill="1" applyBorder="1" applyAlignment="1" applyProtection="1">
      <alignment horizontal="right" vertical="center"/>
    </xf>
    <xf numFmtId="164" fontId="49" fillId="7" borderId="93" xfId="0" applyNumberFormat="1" applyFont="1" applyFill="1" applyBorder="1" applyAlignment="1" applyProtection="1">
      <alignment horizontal="right" vertical="center"/>
    </xf>
    <xf numFmtId="164" fontId="49" fillId="7" borderId="94" xfId="0" applyNumberFormat="1" applyFont="1" applyFill="1" applyBorder="1" applyAlignment="1" applyProtection="1">
      <alignment horizontal="right" vertical="center"/>
    </xf>
    <xf numFmtId="0" fontId="12" fillId="0" borderId="1" xfId="0" applyFont="1" applyBorder="1" applyAlignment="1" applyProtection="1">
      <alignment horizontal="center"/>
      <protection locked="0"/>
    </xf>
    <xf numFmtId="0" fontId="36" fillId="0" borderId="0" xfId="0" applyFont="1" applyBorder="1" applyAlignment="1" applyProtection="1">
      <alignment horizontal="center" vertical="center" wrapText="1"/>
    </xf>
    <xf numFmtId="164" fontId="0" fillId="0" borderId="2" xfId="0" applyNumberFormat="1" applyFont="1" applyBorder="1" applyAlignment="1" applyProtection="1">
      <alignment horizontal="center" vertical="center" wrapText="1"/>
    </xf>
    <xf numFmtId="164" fontId="0" fillId="0" borderId="24" xfId="0" applyNumberFormat="1" applyFont="1" applyBorder="1" applyAlignment="1" applyProtection="1">
      <alignment horizontal="center" vertical="center" wrapText="1"/>
    </xf>
    <xf numFmtId="0" fontId="6" fillId="0" borderId="5" xfId="0" applyFont="1" applyBorder="1" applyAlignment="1" applyProtection="1">
      <alignment horizontal="center"/>
    </xf>
    <xf numFmtId="0" fontId="6" fillId="0" borderId="6" xfId="0" applyFont="1" applyBorder="1" applyAlignment="1" applyProtection="1">
      <alignment horizontal="center"/>
    </xf>
    <xf numFmtId="0" fontId="7" fillId="0" borderId="5" xfId="0" applyFont="1" applyBorder="1" applyAlignment="1" applyProtection="1">
      <alignment horizontal="center"/>
    </xf>
    <xf numFmtId="0" fontId="7" fillId="0" borderId="6" xfId="0" applyFont="1" applyBorder="1" applyAlignment="1" applyProtection="1">
      <alignment horizontal="center"/>
    </xf>
    <xf numFmtId="0" fontId="7" fillId="0" borderId="7" xfId="0" applyFont="1" applyBorder="1" applyAlignment="1" applyProtection="1">
      <alignment horizontal="center"/>
    </xf>
    <xf numFmtId="0" fontId="7" fillId="0" borderId="82" xfId="0" applyFont="1" applyBorder="1" applyAlignment="1" applyProtection="1">
      <alignment horizontal="center"/>
    </xf>
    <xf numFmtId="0" fontId="7" fillId="0" borderId="24" xfId="0" applyFont="1" applyBorder="1" applyAlignment="1" applyProtection="1">
      <alignment horizontal="center"/>
    </xf>
    <xf numFmtId="0" fontId="7" fillId="0" borderId="83" xfId="0" applyFont="1" applyBorder="1" applyAlignment="1" applyProtection="1">
      <alignment horizontal="center"/>
    </xf>
    <xf numFmtId="0" fontId="7" fillId="7" borderId="3" xfId="0" applyFont="1" applyFill="1" applyBorder="1" applyAlignment="1" applyProtection="1">
      <alignment horizontal="center" vertical="center" wrapText="1"/>
    </xf>
    <xf numFmtId="0" fontId="7" fillId="7" borderId="9" xfId="0" applyFont="1" applyFill="1" applyBorder="1" applyAlignment="1" applyProtection="1">
      <alignment horizontal="center" vertical="center" wrapText="1"/>
    </xf>
    <xf numFmtId="0" fontId="7" fillId="7" borderId="10" xfId="0" applyFont="1" applyFill="1" applyBorder="1" applyAlignment="1" applyProtection="1">
      <alignment horizontal="center" vertical="center" wrapText="1"/>
    </xf>
    <xf numFmtId="164" fontId="0" fillId="0" borderId="25" xfId="0" applyNumberFormat="1"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27" xfId="0" applyFont="1" applyBorder="1" applyAlignment="1" applyProtection="1">
      <alignment horizontal="center" vertical="center" wrapText="1"/>
    </xf>
    <xf numFmtId="164" fontId="0" fillId="0" borderId="83" xfId="0" applyNumberFormat="1" applyFont="1" applyBorder="1" applyAlignment="1" applyProtection="1">
      <alignment horizontal="center" vertical="center" wrapText="1"/>
    </xf>
    <xf numFmtId="164" fontId="0" fillId="0" borderId="82" xfId="0" applyNumberFormat="1" applyFont="1" applyBorder="1" applyAlignment="1" applyProtection="1">
      <alignment horizontal="center" vertical="center" wrapText="1"/>
    </xf>
    <xf numFmtId="0" fontId="22" fillId="7" borderId="0" xfId="0" applyFont="1" applyFill="1" applyAlignment="1" applyProtection="1">
      <alignment horizontal="center"/>
    </xf>
    <xf numFmtId="0" fontId="49" fillId="10" borderId="65" xfId="0" applyFont="1" applyFill="1" applyBorder="1" applyAlignment="1" applyProtection="1">
      <alignment horizontal="right" vertical="center"/>
    </xf>
    <xf numFmtId="0" fontId="7" fillId="4" borderId="7" xfId="0" applyFont="1" applyFill="1" applyBorder="1" applyAlignment="1" applyProtection="1">
      <alignment horizontal="center" vertical="center"/>
    </xf>
    <xf numFmtId="0" fontId="7" fillId="4" borderId="5" xfId="0" applyFont="1" applyFill="1" applyBorder="1" applyAlignment="1" applyProtection="1">
      <alignment horizontal="center" vertical="center"/>
    </xf>
    <xf numFmtId="0" fontId="7" fillId="4" borderId="27" xfId="0" applyFont="1" applyFill="1" applyBorder="1" applyAlignment="1" applyProtection="1">
      <alignment horizontal="center" vertical="center"/>
    </xf>
    <xf numFmtId="164" fontId="0" fillId="3" borderId="24" xfId="0" applyNumberFormat="1" applyFill="1" applyBorder="1" applyAlignment="1" applyProtection="1">
      <alignment horizontal="left" vertical="center"/>
    </xf>
    <xf numFmtId="164" fontId="0" fillId="3" borderId="1" xfId="0" applyNumberFormat="1" applyFill="1" applyBorder="1" applyAlignment="1" applyProtection="1">
      <alignment horizontal="left" vertical="center"/>
    </xf>
    <xf numFmtId="164" fontId="0" fillId="3" borderId="24" xfId="0" applyNumberFormat="1" applyFill="1" applyBorder="1" applyAlignment="1" applyProtection="1">
      <alignment horizontal="center" vertical="center"/>
    </xf>
    <xf numFmtId="164" fontId="0" fillId="3" borderId="1" xfId="0" applyNumberFormat="1" applyFill="1" applyBorder="1" applyAlignment="1" applyProtection="1">
      <alignment horizontal="center" vertical="center"/>
    </xf>
    <xf numFmtId="9" fontId="18" fillId="3" borderId="24" xfId="1" applyFont="1" applyFill="1" applyBorder="1" applyAlignment="1" applyProtection="1">
      <alignment horizontal="center" vertical="center" wrapText="1"/>
    </xf>
    <xf numFmtId="9" fontId="18" fillId="3" borderId="1" xfId="1"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9" fontId="0" fillId="3" borderId="24"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164" fontId="2" fillId="3" borderId="24" xfId="0" applyNumberFormat="1" applyFont="1" applyFill="1" applyBorder="1" applyAlignment="1" applyProtection="1">
      <alignment horizontal="center" vertical="center"/>
    </xf>
    <xf numFmtId="164" fontId="2" fillId="3" borderId="1" xfId="0" applyNumberFormat="1" applyFont="1" applyFill="1" applyBorder="1" applyAlignment="1" applyProtection="1">
      <alignment horizontal="center" vertical="center"/>
    </xf>
    <xf numFmtId="0" fontId="7" fillId="4" borderId="63" xfId="0" applyFont="1" applyFill="1" applyBorder="1" applyAlignment="1" applyProtection="1">
      <alignment horizontal="center" vertical="center"/>
    </xf>
    <xf numFmtId="0" fontId="7" fillId="4" borderId="37" xfId="0" applyFont="1" applyFill="1" applyBorder="1" applyAlignment="1" applyProtection="1">
      <alignment horizontal="center" vertical="center"/>
    </xf>
    <xf numFmtId="0" fontId="7" fillId="4" borderId="64" xfId="0" applyFont="1" applyFill="1" applyBorder="1" applyAlignment="1" applyProtection="1">
      <alignment horizontal="center" vertical="center"/>
    </xf>
    <xf numFmtId="0" fontId="7" fillId="4" borderId="40" xfId="0" applyFont="1" applyFill="1" applyBorder="1" applyAlignment="1" applyProtection="1">
      <alignment horizontal="center" vertical="center"/>
    </xf>
    <xf numFmtId="0" fontId="7" fillId="4" borderId="67" xfId="0" applyFont="1" applyFill="1" applyBorder="1" applyAlignment="1" applyProtection="1">
      <alignment horizontal="center" vertical="center"/>
    </xf>
    <xf numFmtId="0" fontId="7" fillId="4" borderId="62" xfId="0" applyFont="1" applyFill="1" applyBorder="1" applyAlignment="1" applyProtection="1">
      <alignment horizontal="center" vertical="center"/>
    </xf>
    <xf numFmtId="0" fontId="7" fillId="4" borderId="51" xfId="0" applyFont="1" applyFill="1" applyBorder="1" applyAlignment="1" applyProtection="1">
      <alignment horizontal="center" vertical="center"/>
    </xf>
    <xf numFmtId="0" fontId="7" fillId="4" borderId="68" xfId="0" applyFont="1" applyFill="1" applyBorder="1" applyAlignment="1" applyProtection="1">
      <alignment horizontal="center" vertical="center"/>
    </xf>
    <xf numFmtId="0" fontId="7" fillId="4" borderId="76" xfId="0" applyFont="1" applyFill="1" applyBorder="1" applyAlignment="1" applyProtection="1">
      <alignment horizontal="center" vertical="center"/>
    </xf>
    <xf numFmtId="164" fontId="30" fillId="7" borderId="2" xfId="0" applyNumberFormat="1" applyFont="1" applyFill="1" applyBorder="1" applyAlignment="1" applyProtection="1">
      <alignment horizontal="center" vertical="center"/>
    </xf>
    <xf numFmtId="164" fontId="30" fillId="7" borderId="26" xfId="0" applyNumberFormat="1" applyFont="1" applyFill="1" applyBorder="1" applyAlignment="1" applyProtection="1">
      <alignment horizontal="center" vertical="center"/>
    </xf>
    <xf numFmtId="0" fontId="13" fillId="0" borderId="0" xfId="0" applyFont="1" applyAlignment="1" applyProtection="1">
      <alignment horizontal="right"/>
    </xf>
    <xf numFmtId="0" fontId="7" fillId="0" borderId="2" xfId="0" applyFont="1" applyBorder="1" applyAlignment="1" applyProtection="1">
      <alignment horizontal="center" vertical="center"/>
    </xf>
    <xf numFmtId="0" fontId="7" fillId="0" borderId="24" xfId="0" applyFont="1" applyBorder="1" applyAlignment="1" applyProtection="1">
      <alignment horizontal="center" vertical="center"/>
    </xf>
    <xf numFmtId="0" fontId="7" fillId="0" borderId="25"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18" xfId="0" applyFont="1" applyBorder="1" applyAlignment="1" applyProtection="1">
      <alignment horizontal="center" vertical="center"/>
    </xf>
    <xf numFmtId="0" fontId="7" fillId="7" borderId="5" xfId="0" applyFont="1" applyFill="1" applyBorder="1" applyAlignment="1" applyProtection="1">
      <alignment horizontal="center"/>
    </xf>
    <xf numFmtId="0" fontId="7" fillId="7" borderId="6" xfId="0" applyFont="1" applyFill="1" applyBorder="1" applyAlignment="1" applyProtection="1">
      <alignment horizontal="center"/>
    </xf>
    <xf numFmtId="0" fontId="7" fillId="7" borderId="7" xfId="0" applyFont="1" applyFill="1" applyBorder="1" applyAlignment="1" applyProtection="1">
      <alignment horizontal="center"/>
    </xf>
    <xf numFmtId="0" fontId="7" fillId="0" borderId="70" xfId="0" applyFont="1" applyBorder="1" applyAlignment="1" applyProtection="1">
      <alignment horizontal="center" vertical="center"/>
    </xf>
    <xf numFmtId="0" fontId="7" fillId="0" borderId="71"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9" xfId="0" applyFont="1" applyBorder="1" applyAlignment="1" applyProtection="1">
      <alignment horizontal="center" vertical="center"/>
    </xf>
    <xf numFmtId="0" fontId="23" fillId="0" borderId="4" xfId="0" applyFont="1" applyBorder="1" applyAlignment="1" applyProtection="1">
      <alignment horizontal="center"/>
    </xf>
    <xf numFmtId="0" fontId="23" fillId="0" borderId="5" xfId="0" applyFont="1" applyBorder="1" applyAlignment="1" applyProtection="1">
      <alignment horizontal="center"/>
    </xf>
    <xf numFmtId="0" fontId="23" fillId="0" borderId="27" xfId="0" applyFont="1" applyBorder="1" applyAlignment="1" applyProtection="1">
      <alignment horizontal="center"/>
    </xf>
    <xf numFmtId="0" fontId="24" fillId="0" borderId="3" xfId="0" applyFont="1" applyBorder="1" applyAlignment="1" applyProtection="1">
      <alignment horizontal="center" vertical="center"/>
    </xf>
    <xf numFmtId="0" fontId="24" fillId="0" borderId="9" xfId="0" applyFont="1" applyBorder="1" applyAlignment="1" applyProtection="1">
      <alignment horizontal="center" vertical="center"/>
    </xf>
    <xf numFmtId="0" fontId="24" fillId="0" borderId="46" xfId="0" applyFont="1" applyBorder="1" applyAlignment="1" applyProtection="1">
      <alignment horizontal="center" vertical="center"/>
    </xf>
    <xf numFmtId="0" fontId="24" fillId="0" borderId="72" xfId="0" applyFont="1" applyBorder="1" applyAlignment="1" applyProtection="1">
      <alignment horizontal="center" vertical="center"/>
    </xf>
    <xf numFmtId="0" fontId="7" fillId="0" borderId="30" xfId="0" applyFont="1" applyBorder="1" applyAlignment="1" applyProtection="1">
      <alignment horizontal="center" vertical="center"/>
    </xf>
    <xf numFmtId="0" fontId="23" fillId="0" borderId="5" xfId="0" applyFont="1" applyBorder="1" applyAlignment="1" applyProtection="1">
      <alignment horizontal="center" vertical="center"/>
    </xf>
    <xf numFmtId="0" fontId="23" fillId="0" borderId="27" xfId="0" applyFont="1" applyBorder="1" applyAlignment="1" applyProtection="1">
      <alignment horizontal="center" vertical="center"/>
    </xf>
    <xf numFmtId="0" fontId="7" fillId="4" borderId="4" xfId="0" applyFont="1" applyFill="1" applyBorder="1" applyAlignment="1" applyProtection="1">
      <alignment horizontal="center" vertical="center"/>
    </xf>
    <xf numFmtId="0" fontId="17" fillId="0" borderId="31" xfId="0" applyFont="1" applyBorder="1" applyAlignment="1" applyProtection="1">
      <alignment horizontal="center"/>
      <protection locked="0"/>
    </xf>
    <xf numFmtId="0" fontId="14" fillId="0" borderId="0" xfId="0" applyFont="1" applyBorder="1" applyAlignment="1" applyProtection="1">
      <alignment horizontal="center" vertical="top"/>
      <protection locked="0"/>
    </xf>
    <xf numFmtId="0" fontId="14" fillId="0" borderId="32" xfId="0" applyFont="1" applyBorder="1" applyAlignment="1" applyProtection="1">
      <alignment horizontal="center" vertical="top"/>
      <protection locked="0"/>
    </xf>
    <xf numFmtId="0" fontId="27" fillId="6" borderId="0" xfId="0" applyFont="1" applyFill="1" applyAlignment="1" applyProtection="1">
      <alignment horizontal="center" vertical="center"/>
    </xf>
    <xf numFmtId="0" fontId="24" fillId="0" borderId="2" xfId="0" applyFont="1" applyBorder="1" applyAlignment="1" applyProtection="1">
      <alignment horizontal="center" vertical="center"/>
    </xf>
    <xf numFmtId="0" fontId="24" fillId="0" borderId="8" xfId="0" applyFont="1" applyBorder="1" applyAlignment="1" applyProtection="1">
      <alignment horizontal="center" vertical="center"/>
    </xf>
  </cellXfs>
  <cellStyles count="5">
    <cellStyle name="Euro" xfId="2"/>
    <cellStyle name="Normal" xfId="0" builtinId="0"/>
    <cellStyle name="Normal 2" xfId="3"/>
    <cellStyle name="Normal_Hoja2" xfId="4"/>
    <cellStyle name="Porcentaje" xfId="1" builtinId="5"/>
  </cellStyles>
  <dxfs count="231">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952500</xdr:colOff>
      <xdr:row>0</xdr:row>
      <xdr:rowOff>183691</xdr:rowOff>
    </xdr:from>
    <xdr:ext cx="9124950" cy="781111"/>
    <xdr:sp macro="" textlink="">
      <xdr:nvSpPr>
        <xdr:cNvPr id="5" name="4 CuadroTexto"/>
        <xdr:cNvSpPr txBox="1"/>
      </xdr:nvSpPr>
      <xdr:spPr>
        <a:xfrm>
          <a:off x="3143250" y="183691"/>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15</xdr:col>
      <xdr:colOff>457200</xdr:colOff>
      <xdr:row>0</xdr:row>
      <xdr:rowOff>76200</xdr:rowOff>
    </xdr:from>
    <xdr:to>
      <xdr:col>22</xdr:col>
      <xdr:colOff>276226</xdr:colOff>
      <xdr:row>4</xdr:row>
      <xdr:rowOff>192768</xdr:rowOff>
    </xdr:to>
    <xdr:pic>
      <xdr:nvPicPr>
        <xdr:cNvPr id="6" name="5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3182600" y="76200"/>
          <a:ext cx="289560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7336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22</xdr:col>
      <xdr:colOff>143115</xdr:colOff>
      <xdr:row>0</xdr:row>
      <xdr:rowOff>0</xdr:rowOff>
    </xdr:from>
    <xdr:to>
      <xdr:col>26</xdr:col>
      <xdr:colOff>493916</xdr:colOff>
      <xdr:row>3</xdr:row>
      <xdr:rowOff>132658</xdr:rowOff>
    </xdr:to>
    <xdr:pic>
      <xdr:nvPicPr>
        <xdr:cNvPr id="5" name="4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4591036" y="0"/>
          <a:ext cx="2225722" cy="70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2355586</xdr:colOff>
      <xdr:row>0</xdr:row>
      <xdr:rowOff>0</xdr:rowOff>
    </xdr:from>
    <xdr:ext cx="9124950" cy="781111"/>
    <xdr:sp macro="" textlink="">
      <xdr:nvSpPr>
        <xdr:cNvPr id="6" name="5 CuadroTexto"/>
        <xdr:cNvSpPr txBox="1"/>
      </xdr:nvSpPr>
      <xdr:spPr>
        <a:xfrm>
          <a:off x="4691718" y="0"/>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5" name="4 CuadroTexto"/>
        <xdr:cNvSpPr txBox="1"/>
      </xdr:nvSpPr>
      <xdr:spPr>
        <a:xfrm>
          <a:off x="9680628"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62</xdr:col>
      <xdr:colOff>45875</xdr:colOff>
      <xdr:row>0</xdr:row>
      <xdr:rowOff>32689</xdr:rowOff>
    </xdr:from>
    <xdr:to>
      <xdr:col>68</xdr:col>
      <xdr:colOff>285455</xdr:colOff>
      <xdr:row>4</xdr:row>
      <xdr:rowOff>268873</xdr:rowOff>
    </xdr:to>
    <xdr:pic>
      <xdr:nvPicPr>
        <xdr:cNvPr id="6" name="5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24988084" y="32689"/>
          <a:ext cx="2340777" cy="989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2</xdr:col>
      <xdr:colOff>542925</xdr:colOff>
      <xdr:row>4</xdr:row>
      <xdr:rowOff>76200</xdr:rowOff>
    </xdr:to>
    <xdr:pic>
      <xdr:nvPicPr>
        <xdr:cNvPr id="7" name="6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7650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42"/>
  <sheetViews>
    <sheetView topLeftCell="A91" zoomScale="78" zoomScaleNormal="78" zoomScaleSheetLayoutView="80" workbookViewId="0">
      <selection activeCell="O146" sqref="O145:O146"/>
    </sheetView>
  </sheetViews>
  <sheetFormatPr baseColWidth="10" defaultRowHeight="15" x14ac:dyDescent="0.25"/>
  <cols>
    <col min="1" max="1" width="17.28515625" customWidth="1"/>
    <col min="2" max="2" width="17.42578125" customWidth="1"/>
    <col min="3" max="3" width="33.42578125" customWidth="1"/>
    <col min="4" max="4" width="33.140625" customWidth="1"/>
    <col min="5" max="5" width="18" customWidth="1"/>
    <col min="6" max="6" width="13.85546875" customWidth="1"/>
    <col min="7" max="18" width="7.42578125" customWidth="1"/>
    <col min="19" max="19" width="0.7109375" customWidth="1"/>
    <col min="20" max="23" width="7.42578125" customWidth="1"/>
    <col min="24" max="24" width="4" bestFit="1" customWidth="1"/>
    <col min="25" max="25" width="4.42578125" bestFit="1" customWidth="1"/>
    <col min="26" max="26" width="8.7109375" customWidth="1"/>
  </cols>
  <sheetData>
    <row r="1" spans="1:37" x14ac:dyDescent="0.25">
      <c r="A1" s="84"/>
      <c r="B1" s="84"/>
      <c r="C1" s="84"/>
      <c r="D1" s="84"/>
      <c r="E1" s="84"/>
      <c r="F1" s="84"/>
      <c r="G1" s="84"/>
      <c r="H1" s="84"/>
      <c r="I1" s="84"/>
      <c r="J1" s="84"/>
      <c r="K1" s="84"/>
      <c r="L1" s="84"/>
      <c r="M1" s="84"/>
      <c r="N1" s="84"/>
      <c r="O1" s="84"/>
      <c r="P1" s="84"/>
      <c r="Q1" s="84"/>
      <c r="R1" s="84"/>
      <c r="S1" s="84"/>
      <c r="T1" s="84"/>
      <c r="U1" s="84"/>
      <c r="V1" s="84"/>
      <c r="W1" s="84"/>
      <c r="X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row>
    <row r="3" spans="1:37" ht="15" customHeight="1" x14ac:dyDescent="0.25">
      <c r="A3" s="84"/>
      <c r="B3" s="84"/>
      <c r="C3" s="84"/>
      <c r="D3" s="84"/>
      <c r="E3" s="84"/>
      <c r="F3" s="84"/>
      <c r="G3" s="84"/>
      <c r="H3" s="84"/>
      <c r="I3" s="84"/>
      <c r="J3" s="84"/>
      <c r="K3" s="84"/>
      <c r="L3" s="84"/>
      <c r="M3" s="84"/>
      <c r="N3" s="84"/>
      <c r="O3" s="84"/>
      <c r="P3" s="84"/>
      <c r="Q3" s="84"/>
      <c r="R3" s="84"/>
      <c r="S3" s="84"/>
      <c r="T3" s="84"/>
      <c r="U3" s="84"/>
      <c r="V3" s="84"/>
      <c r="W3" s="84"/>
      <c r="X3" s="84"/>
    </row>
    <row r="4" spans="1:37" ht="15" customHeight="1" x14ac:dyDescent="0.25">
      <c r="A4" s="84"/>
      <c r="B4" s="84"/>
      <c r="C4" s="84"/>
      <c r="D4" s="84"/>
      <c r="E4" s="84"/>
      <c r="F4" s="84"/>
      <c r="G4" s="84"/>
      <c r="H4" s="84"/>
      <c r="I4" s="84"/>
      <c r="J4" s="84"/>
      <c r="K4" s="84"/>
      <c r="L4" s="84"/>
      <c r="M4" s="84"/>
      <c r="N4" s="84"/>
      <c r="O4" s="84"/>
      <c r="P4" s="84"/>
      <c r="Q4" s="84"/>
      <c r="R4" s="84"/>
      <c r="S4" s="84"/>
      <c r="T4" s="84"/>
      <c r="U4" s="84"/>
      <c r="V4" s="84"/>
      <c r="W4" s="84"/>
      <c r="X4" s="84"/>
    </row>
    <row r="5" spans="1:37" ht="24.75" customHeight="1" x14ac:dyDescent="0.25">
      <c r="A5" s="84"/>
      <c r="B5" s="84"/>
      <c r="C5" s="84"/>
      <c r="D5" s="475"/>
      <c r="E5" s="475"/>
      <c r="F5" s="475"/>
      <c r="G5" s="475"/>
      <c r="H5" s="475"/>
      <c r="I5" s="475"/>
      <c r="J5" s="475"/>
      <c r="K5" s="475"/>
      <c r="L5" s="84"/>
      <c r="M5" s="84"/>
      <c r="N5" s="84"/>
      <c r="O5" s="84"/>
      <c r="P5" s="84"/>
      <c r="Q5" s="84"/>
      <c r="R5" s="84"/>
      <c r="S5" s="84"/>
      <c r="T5" s="84"/>
      <c r="U5" s="84"/>
      <c r="V5" s="84"/>
      <c r="W5" s="84"/>
      <c r="X5" s="84"/>
    </row>
    <row r="6" spans="1:37" ht="24.75" customHeight="1" x14ac:dyDescent="0.25">
      <c r="A6" s="84"/>
      <c r="B6" s="84"/>
      <c r="C6" s="84"/>
      <c r="D6" s="105"/>
      <c r="E6" s="476" t="s">
        <v>121</v>
      </c>
      <c r="F6" s="476"/>
      <c r="G6" s="476"/>
      <c r="H6" s="105"/>
      <c r="I6" s="105"/>
      <c r="J6" s="105"/>
      <c r="K6" s="105"/>
      <c r="L6" s="84"/>
      <c r="M6" s="84"/>
      <c r="N6" s="84"/>
      <c r="O6" s="84"/>
      <c r="P6" s="84"/>
      <c r="Q6" s="84"/>
      <c r="R6" s="84"/>
      <c r="S6" s="84"/>
      <c r="T6" s="84"/>
      <c r="U6" s="84"/>
      <c r="V6" s="84"/>
      <c r="W6" s="84"/>
      <c r="X6" s="84"/>
    </row>
    <row r="7" spans="1:37" ht="24.75" customHeight="1" x14ac:dyDescent="0.25">
      <c r="A7" s="85"/>
      <c r="B7" s="84"/>
      <c r="C7" s="84"/>
      <c r="D7" s="476" t="s">
        <v>122</v>
      </c>
      <c r="E7" s="476"/>
      <c r="F7" s="476"/>
      <c r="G7" s="476"/>
      <c r="H7" s="476"/>
      <c r="I7" s="476"/>
      <c r="J7" s="476"/>
      <c r="K7" s="476"/>
      <c r="L7" s="84"/>
      <c r="M7" s="84"/>
      <c r="N7" s="84"/>
      <c r="O7" s="84"/>
      <c r="P7" s="84"/>
      <c r="Q7" s="84"/>
      <c r="R7" s="84"/>
      <c r="S7" s="84"/>
      <c r="T7" s="84"/>
      <c r="U7" s="477" t="s">
        <v>1</v>
      </c>
      <c r="V7" s="477"/>
      <c r="W7" s="84"/>
      <c r="X7" s="84"/>
    </row>
    <row r="8" spans="1:37" ht="18" customHeight="1" thickBot="1" x14ac:dyDescent="0.3">
      <c r="A8" s="478" t="s">
        <v>2</v>
      </c>
      <c r="B8" s="478"/>
      <c r="C8" s="479" t="s">
        <v>158</v>
      </c>
      <c r="D8" s="479"/>
      <c r="E8" s="86"/>
      <c r="F8" s="86"/>
      <c r="G8" s="86"/>
      <c r="H8" s="84"/>
      <c r="I8" s="84"/>
      <c r="J8" s="84"/>
      <c r="K8" s="84"/>
      <c r="L8" s="84"/>
      <c r="M8" s="84"/>
      <c r="N8" s="84"/>
      <c r="O8" s="87" t="s">
        <v>3</v>
      </c>
      <c r="P8" s="88"/>
      <c r="Q8" s="88"/>
      <c r="R8" s="89" t="s">
        <v>159</v>
      </c>
      <c r="S8" s="89"/>
      <c r="T8" s="89"/>
      <c r="U8" s="106" t="s">
        <v>132</v>
      </c>
      <c r="V8" s="106"/>
      <c r="W8" s="84"/>
      <c r="X8" s="84"/>
    </row>
    <row r="9" spans="1:37" ht="11.25" customHeight="1" thickBot="1" x14ac:dyDescent="0.3">
      <c r="A9" s="84"/>
      <c r="B9" s="84"/>
      <c r="C9" s="84"/>
      <c r="D9" s="84"/>
      <c r="E9" s="84"/>
      <c r="F9" s="90"/>
      <c r="G9" s="91"/>
      <c r="H9" s="91"/>
      <c r="I9" s="91"/>
      <c r="J9" s="84"/>
      <c r="K9" s="84"/>
      <c r="L9" s="84"/>
      <c r="M9" s="84"/>
      <c r="N9" s="84"/>
      <c r="O9" s="84"/>
      <c r="P9" s="84"/>
      <c r="Q9" s="84"/>
      <c r="R9" s="84"/>
      <c r="S9" s="84"/>
      <c r="T9" s="84"/>
      <c r="U9" s="84"/>
      <c r="V9" s="84"/>
      <c r="W9" s="84"/>
      <c r="X9" s="84"/>
    </row>
    <row r="10" spans="1:37" ht="16.5" customHeight="1" thickBot="1" x14ac:dyDescent="0.3">
      <c r="A10" s="470" t="s">
        <v>4</v>
      </c>
      <c r="B10" s="468" t="s">
        <v>5</v>
      </c>
      <c r="C10" s="470" t="s">
        <v>6</v>
      </c>
      <c r="D10" s="470" t="s">
        <v>7</v>
      </c>
      <c r="E10" s="468" t="s">
        <v>8</v>
      </c>
      <c r="F10" s="468" t="s">
        <v>9</v>
      </c>
      <c r="G10" s="474" t="s">
        <v>32</v>
      </c>
      <c r="H10" s="474"/>
      <c r="I10" s="474"/>
      <c r="J10" s="474"/>
      <c r="K10" s="474" t="s">
        <v>110</v>
      </c>
      <c r="L10" s="474"/>
      <c r="M10" s="474"/>
      <c r="N10" s="474"/>
      <c r="O10" s="474" t="s">
        <v>10</v>
      </c>
      <c r="P10" s="474"/>
      <c r="Q10" s="474"/>
      <c r="R10" s="474"/>
      <c r="S10" s="92"/>
      <c r="T10" s="456" t="s">
        <v>11</v>
      </c>
      <c r="U10" s="457"/>
      <c r="V10" s="457"/>
      <c r="W10" s="458"/>
      <c r="X10" s="84"/>
    </row>
    <row r="11" spans="1:37" ht="15.75" customHeight="1" thickBot="1" x14ac:dyDescent="0.3">
      <c r="A11" s="471"/>
      <c r="B11" s="469"/>
      <c r="C11" s="471"/>
      <c r="D11" s="471"/>
      <c r="E11" s="469"/>
      <c r="F11" s="469"/>
      <c r="G11" s="462" t="s">
        <v>12</v>
      </c>
      <c r="H11" s="459" t="s">
        <v>13</v>
      </c>
      <c r="I11" s="460"/>
      <c r="J11" s="461"/>
      <c r="K11" s="462" t="s">
        <v>12</v>
      </c>
      <c r="L11" s="459" t="s">
        <v>13</v>
      </c>
      <c r="M11" s="460"/>
      <c r="N11" s="461"/>
      <c r="O11" s="462" t="s">
        <v>12</v>
      </c>
      <c r="P11" s="459" t="s">
        <v>13</v>
      </c>
      <c r="Q11" s="460"/>
      <c r="R11" s="461"/>
      <c r="S11" s="93"/>
      <c r="T11" s="462" t="s">
        <v>12</v>
      </c>
      <c r="U11" s="459" t="s">
        <v>13</v>
      </c>
      <c r="V11" s="460"/>
      <c r="W11" s="461"/>
      <c r="X11" s="84"/>
    </row>
    <row r="12" spans="1:37" ht="15.75" customHeight="1" thickBot="1" x14ac:dyDescent="0.3">
      <c r="A12" s="472"/>
      <c r="B12" s="473"/>
      <c r="C12" s="471"/>
      <c r="D12" s="471"/>
      <c r="E12" s="469"/>
      <c r="F12" s="469"/>
      <c r="G12" s="463"/>
      <c r="H12" s="107" t="s">
        <v>16</v>
      </c>
      <c r="I12" s="107" t="s">
        <v>17</v>
      </c>
      <c r="J12" s="94" t="s">
        <v>14</v>
      </c>
      <c r="K12" s="463"/>
      <c r="L12" s="107" t="s">
        <v>16</v>
      </c>
      <c r="M12" s="107" t="s">
        <v>17</v>
      </c>
      <c r="N12" s="94" t="s">
        <v>14</v>
      </c>
      <c r="O12" s="463"/>
      <c r="P12" s="107" t="s">
        <v>16</v>
      </c>
      <c r="Q12" s="107" t="s">
        <v>17</v>
      </c>
      <c r="R12" s="95" t="s">
        <v>14</v>
      </c>
      <c r="S12" s="92"/>
      <c r="T12" s="463"/>
      <c r="U12" s="107" t="s">
        <v>16</v>
      </c>
      <c r="V12" s="107" t="s">
        <v>17</v>
      </c>
      <c r="W12" s="96" t="s">
        <v>14</v>
      </c>
      <c r="X12" s="84"/>
    </row>
    <row r="13" spans="1:37" ht="24.95" customHeight="1" x14ac:dyDescent="0.25">
      <c r="A13" s="108" t="s">
        <v>36</v>
      </c>
      <c r="B13" s="109" t="s">
        <v>37</v>
      </c>
      <c r="C13" s="110" t="s">
        <v>137</v>
      </c>
      <c r="D13" s="111" t="s">
        <v>111</v>
      </c>
      <c r="E13" s="112">
        <v>3000000000</v>
      </c>
      <c r="F13" s="113" t="s">
        <v>15</v>
      </c>
      <c r="G13" s="114">
        <v>8</v>
      </c>
      <c r="H13" s="115">
        <v>122</v>
      </c>
      <c r="I13" s="115">
        <v>102</v>
      </c>
      <c r="J13" s="116">
        <f t="shared" ref="J13:J64" si="0">SUM(H13:I13)</f>
        <v>224</v>
      </c>
      <c r="K13" s="114"/>
      <c r="L13" s="115"/>
      <c r="M13" s="115"/>
      <c r="N13" s="116">
        <f t="shared" ref="N13:N76" si="1">SUM(L13:M13)</f>
        <v>0</v>
      </c>
      <c r="O13" s="114"/>
      <c r="P13" s="115"/>
      <c r="Q13" s="115"/>
      <c r="R13" s="117">
        <f t="shared" ref="R13:R64" si="2">SUM(P13:Q13)</f>
        <v>0</v>
      </c>
      <c r="S13" s="118"/>
      <c r="T13" s="119">
        <f>SUM(G13+K13+O13)</f>
        <v>8</v>
      </c>
      <c r="U13" s="116">
        <f>SUM(H13+L13+P13)</f>
        <v>122</v>
      </c>
      <c r="V13" s="116">
        <f>SUM(I13+M13+Q13)</f>
        <v>102</v>
      </c>
      <c r="W13" s="120">
        <f>SUM(J13+N13+R13)</f>
        <v>224</v>
      </c>
      <c r="X13" s="121"/>
      <c r="Y13" s="121"/>
      <c r="Z13" s="121"/>
      <c r="AA13" s="121"/>
      <c r="AB13" s="122"/>
      <c r="AC13" s="122"/>
      <c r="AD13" s="122"/>
      <c r="AE13" s="84"/>
      <c r="AF13" s="84"/>
      <c r="AG13" s="84"/>
      <c r="AH13" s="84"/>
      <c r="AI13" s="123"/>
      <c r="AJ13" s="84"/>
      <c r="AK13" s="84"/>
    </row>
    <row r="14" spans="1:37" ht="24.95" customHeight="1" x14ac:dyDescent="0.25">
      <c r="A14" s="124" t="s">
        <v>36</v>
      </c>
      <c r="B14" s="125" t="s">
        <v>37</v>
      </c>
      <c r="C14" s="125" t="s">
        <v>137</v>
      </c>
      <c r="D14" s="126" t="s">
        <v>86</v>
      </c>
      <c r="E14" s="127">
        <v>3061300005</v>
      </c>
      <c r="F14" s="128" t="s">
        <v>15</v>
      </c>
      <c r="G14" s="129"/>
      <c r="H14" s="130"/>
      <c r="I14" s="130"/>
      <c r="J14" s="131">
        <f t="shared" si="0"/>
        <v>0</v>
      </c>
      <c r="K14" s="132">
        <v>1</v>
      </c>
      <c r="L14" s="133">
        <v>19</v>
      </c>
      <c r="M14" s="133">
        <v>6</v>
      </c>
      <c r="N14" s="131">
        <f>SUM(L14:M14)</f>
        <v>25</v>
      </c>
      <c r="O14" s="132">
        <v>1</v>
      </c>
      <c r="P14" s="133">
        <v>17</v>
      </c>
      <c r="Q14" s="133">
        <v>6</v>
      </c>
      <c r="R14" s="134">
        <f t="shared" si="2"/>
        <v>23</v>
      </c>
      <c r="S14" s="118"/>
      <c r="T14" s="135">
        <f t="shared" ref="T14:V29" si="3">SUM(G14,K14,O14)</f>
        <v>2</v>
      </c>
      <c r="U14" s="131">
        <f t="shared" si="3"/>
        <v>36</v>
      </c>
      <c r="V14" s="131">
        <f t="shared" si="3"/>
        <v>12</v>
      </c>
      <c r="W14" s="136">
        <f t="shared" ref="W14:W58" si="4">J14+N14+R14</f>
        <v>48</v>
      </c>
      <c r="X14" s="137"/>
      <c r="Y14" s="137"/>
      <c r="Z14" s="137"/>
      <c r="AA14" s="121"/>
      <c r="AB14" s="122"/>
      <c r="AC14" s="122"/>
      <c r="AD14" s="122"/>
      <c r="AE14" s="84"/>
      <c r="AF14" s="84"/>
      <c r="AG14" s="84"/>
      <c r="AH14" s="84"/>
      <c r="AI14" s="123"/>
      <c r="AJ14" s="84"/>
      <c r="AK14" s="84"/>
    </row>
    <row r="15" spans="1:37" ht="24.95" customHeight="1" x14ac:dyDescent="0.25">
      <c r="A15" s="124" t="s">
        <v>36</v>
      </c>
      <c r="B15" s="125" t="s">
        <v>37</v>
      </c>
      <c r="C15" s="125" t="s">
        <v>137</v>
      </c>
      <c r="D15" s="126" t="s">
        <v>125</v>
      </c>
      <c r="E15" s="127">
        <v>3042100008</v>
      </c>
      <c r="F15" s="128" t="s">
        <v>15</v>
      </c>
      <c r="G15" s="129"/>
      <c r="H15" s="130"/>
      <c r="I15" s="130"/>
      <c r="J15" s="131">
        <f t="shared" si="0"/>
        <v>0</v>
      </c>
      <c r="K15" s="132">
        <v>1</v>
      </c>
      <c r="L15" s="133">
        <v>7</v>
      </c>
      <c r="M15" s="133">
        <v>25</v>
      </c>
      <c r="N15" s="131">
        <f>SUM(L15:M15)</f>
        <v>32</v>
      </c>
      <c r="O15" s="132">
        <v>2</v>
      </c>
      <c r="P15" s="133">
        <v>10</v>
      </c>
      <c r="Q15" s="133">
        <v>33</v>
      </c>
      <c r="R15" s="134">
        <f t="shared" si="2"/>
        <v>43</v>
      </c>
      <c r="S15" s="118"/>
      <c r="T15" s="135">
        <f t="shared" si="3"/>
        <v>3</v>
      </c>
      <c r="U15" s="131">
        <f t="shared" si="3"/>
        <v>17</v>
      </c>
      <c r="V15" s="131">
        <f t="shared" si="3"/>
        <v>58</v>
      </c>
      <c r="W15" s="136">
        <f>J15+N15+R15</f>
        <v>75</v>
      </c>
      <c r="X15" s="137"/>
      <c r="Y15" s="137"/>
      <c r="Z15" s="137"/>
      <c r="AA15" s="121"/>
      <c r="AB15" s="122"/>
      <c r="AC15" s="122"/>
      <c r="AD15" s="122"/>
      <c r="AE15" s="84"/>
      <c r="AF15" s="84"/>
      <c r="AG15" s="84"/>
      <c r="AH15" s="84"/>
      <c r="AI15" s="123"/>
      <c r="AJ15" s="84"/>
      <c r="AK15" s="84"/>
    </row>
    <row r="16" spans="1:37" ht="42.75" x14ac:dyDescent="0.25">
      <c r="A16" s="124" t="s">
        <v>36</v>
      </c>
      <c r="B16" s="125" t="s">
        <v>37</v>
      </c>
      <c r="C16" s="125" t="s">
        <v>137</v>
      </c>
      <c r="D16" s="138" t="s">
        <v>148</v>
      </c>
      <c r="E16" s="127">
        <v>3042100008</v>
      </c>
      <c r="F16" s="128" t="s">
        <v>15</v>
      </c>
      <c r="G16" s="129"/>
      <c r="H16" s="130"/>
      <c r="I16" s="130"/>
      <c r="J16" s="131">
        <f t="shared" si="0"/>
        <v>0</v>
      </c>
      <c r="K16" s="132"/>
      <c r="L16" s="133"/>
      <c r="M16" s="133"/>
      <c r="N16" s="131">
        <f>SUM(L16:M16)</f>
        <v>0</v>
      </c>
      <c r="O16" s="132"/>
      <c r="P16" s="133"/>
      <c r="Q16" s="133">
        <v>3</v>
      </c>
      <c r="R16" s="134">
        <f t="shared" si="2"/>
        <v>3</v>
      </c>
      <c r="S16" s="118"/>
      <c r="T16" s="135">
        <f t="shared" si="3"/>
        <v>0</v>
      </c>
      <c r="U16" s="131">
        <f t="shared" si="3"/>
        <v>0</v>
      </c>
      <c r="V16" s="131">
        <f t="shared" si="3"/>
        <v>3</v>
      </c>
      <c r="W16" s="136">
        <f>J16+N16+R16</f>
        <v>3</v>
      </c>
      <c r="X16" s="137"/>
      <c r="Y16" s="137"/>
      <c r="Z16" s="137"/>
      <c r="AA16" s="121"/>
      <c r="AB16" s="122"/>
      <c r="AC16" s="122"/>
      <c r="AD16" s="122"/>
      <c r="AE16" s="84"/>
      <c r="AF16" s="84"/>
      <c r="AG16" s="84"/>
      <c r="AH16" s="84"/>
      <c r="AI16" s="123"/>
      <c r="AJ16" s="84"/>
      <c r="AK16" s="84"/>
    </row>
    <row r="17" spans="1:41" ht="24.95" customHeight="1" x14ac:dyDescent="0.25">
      <c r="A17" s="124" t="s">
        <v>36</v>
      </c>
      <c r="B17" s="125" t="s">
        <v>37</v>
      </c>
      <c r="C17" s="125" t="s">
        <v>137</v>
      </c>
      <c r="D17" s="126" t="s">
        <v>46</v>
      </c>
      <c r="E17" s="127">
        <v>3051200001</v>
      </c>
      <c r="F17" s="128" t="s">
        <v>15</v>
      </c>
      <c r="G17" s="129"/>
      <c r="H17" s="130"/>
      <c r="I17" s="130"/>
      <c r="J17" s="131">
        <f>SUM(H17:I17)</f>
        <v>0</v>
      </c>
      <c r="K17" s="129">
        <v>2</v>
      </c>
      <c r="L17" s="130">
        <v>20</v>
      </c>
      <c r="M17" s="130">
        <v>32</v>
      </c>
      <c r="N17" s="131">
        <f t="shared" si="1"/>
        <v>52</v>
      </c>
      <c r="O17" s="129">
        <v>2</v>
      </c>
      <c r="P17" s="130">
        <v>11</v>
      </c>
      <c r="Q17" s="130">
        <v>32</v>
      </c>
      <c r="R17" s="134">
        <f t="shared" si="2"/>
        <v>43</v>
      </c>
      <c r="S17" s="118"/>
      <c r="T17" s="135">
        <f t="shared" si="3"/>
        <v>4</v>
      </c>
      <c r="U17" s="131">
        <f t="shared" si="3"/>
        <v>31</v>
      </c>
      <c r="V17" s="131">
        <f t="shared" si="3"/>
        <v>64</v>
      </c>
      <c r="W17" s="136">
        <f t="shared" si="4"/>
        <v>95</v>
      </c>
      <c r="X17" s="137"/>
      <c r="Y17" s="137"/>
      <c r="Z17" s="137"/>
      <c r="AA17" s="121"/>
      <c r="AB17" s="122"/>
      <c r="AC17" s="122"/>
      <c r="AD17" s="122"/>
      <c r="AE17" s="84"/>
      <c r="AF17" s="84"/>
      <c r="AG17" s="84"/>
      <c r="AH17" s="84"/>
      <c r="AI17" s="123"/>
      <c r="AJ17" s="84"/>
      <c r="AK17" s="84"/>
    </row>
    <row r="18" spans="1:41" ht="24.95" customHeight="1" x14ac:dyDescent="0.25">
      <c r="A18" s="124" t="s">
        <v>36</v>
      </c>
      <c r="B18" s="125" t="s">
        <v>37</v>
      </c>
      <c r="C18" s="125" t="s">
        <v>137</v>
      </c>
      <c r="D18" s="139" t="s">
        <v>145</v>
      </c>
      <c r="E18" s="140">
        <v>3021500003</v>
      </c>
      <c r="F18" s="141" t="s">
        <v>15</v>
      </c>
      <c r="G18" s="142"/>
      <c r="H18" s="143"/>
      <c r="I18" s="143"/>
      <c r="J18" s="131">
        <f>SUM(H18:I18)</f>
        <v>0</v>
      </c>
      <c r="K18" s="142">
        <v>1</v>
      </c>
      <c r="L18" s="143">
        <v>6</v>
      </c>
      <c r="M18" s="143">
        <v>8</v>
      </c>
      <c r="N18" s="131">
        <f t="shared" si="1"/>
        <v>14</v>
      </c>
      <c r="O18" s="142">
        <v>1</v>
      </c>
      <c r="P18" s="143">
        <v>11</v>
      </c>
      <c r="Q18" s="143">
        <v>14</v>
      </c>
      <c r="R18" s="134">
        <f t="shared" si="2"/>
        <v>25</v>
      </c>
      <c r="S18" s="118"/>
      <c r="T18" s="135">
        <f>SUM(G18,K18,O18)</f>
        <v>2</v>
      </c>
      <c r="U18" s="131">
        <f>SUM(H18,L18,P18)</f>
        <v>17</v>
      </c>
      <c r="V18" s="131">
        <f>SUM(I18,M18,Q18)</f>
        <v>22</v>
      </c>
      <c r="W18" s="136">
        <f>J18+N18+R18</f>
        <v>39</v>
      </c>
      <c r="X18" s="137"/>
      <c r="Y18" s="137"/>
      <c r="Z18" s="137"/>
      <c r="AA18" s="121"/>
      <c r="AB18" s="122"/>
      <c r="AC18" s="122"/>
      <c r="AD18" s="122"/>
      <c r="AE18" s="84"/>
      <c r="AF18" s="84"/>
      <c r="AG18" s="84"/>
      <c r="AH18" s="84"/>
      <c r="AI18" s="123"/>
      <c r="AJ18" s="84"/>
      <c r="AK18" s="100"/>
      <c r="AL18" s="1"/>
    </row>
    <row r="19" spans="1:41" ht="24.95" customHeight="1" thickBot="1" x14ac:dyDescent="0.3">
      <c r="A19" s="144" t="s">
        <v>36</v>
      </c>
      <c r="B19" s="145" t="s">
        <v>37</v>
      </c>
      <c r="C19" s="145" t="s">
        <v>137</v>
      </c>
      <c r="D19" s="146" t="s">
        <v>126</v>
      </c>
      <c r="E19" s="147">
        <v>3071500009</v>
      </c>
      <c r="F19" s="141" t="s">
        <v>15</v>
      </c>
      <c r="G19" s="142"/>
      <c r="H19" s="143"/>
      <c r="I19" s="143"/>
      <c r="J19" s="148">
        <f t="shared" si="0"/>
        <v>0</v>
      </c>
      <c r="K19" s="142">
        <v>2</v>
      </c>
      <c r="L19" s="143">
        <v>35</v>
      </c>
      <c r="M19" s="143">
        <v>8</v>
      </c>
      <c r="N19" s="148">
        <f t="shared" si="1"/>
        <v>43</v>
      </c>
      <c r="O19" s="142">
        <v>2</v>
      </c>
      <c r="P19" s="143">
        <v>45</v>
      </c>
      <c r="Q19" s="143">
        <v>10</v>
      </c>
      <c r="R19" s="149">
        <f t="shared" si="2"/>
        <v>55</v>
      </c>
      <c r="S19" s="118"/>
      <c r="T19" s="150">
        <f t="shared" si="3"/>
        <v>4</v>
      </c>
      <c r="U19" s="148">
        <f t="shared" si="3"/>
        <v>80</v>
      </c>
      <c r="V19" s="148">
        <f t="shared" si="3"/>
        <v>18</v>
      </c>
      <c r="W19" s="151">
        <f t="shared" si="4"/>
        <v>98</v>
      </c>
      <c r="X19" s="152"/>
      <c r="Y19" s="153"/>
      <c r="Z19" s="153"/>
      <c r="AA19" s="153"/>
      <c r="AB19" s="154"/>
      <c r="AC19" s="154"/>
      <c r="AD19" s="84"/>
      <c r="AE19" s="84"/>
      <c r="AF19" s="100"/>
      <c r="AG19" s="100"/>
      <c r="AH19" s="100"/>
      <c r="AI19" s="123"/>
      <c r="AJ19" s="155"/>
      <c r="AK19" s="100"/>
      <c r="AL19" s="1"/>
      <c r="AO19" s="1"/>
    </row>
    <row r="20" spans="1:41" ht="24.95" customHeight="1" thickBot="1" x14ac:dyDescent="0.3">
      <c r="A20" s="464"/>
      <c r="B20" s="465"/>
      <c r="C20" s="465"/>
      <c r="D20" s="465"/>
      <c r="E20" s="465"/>
      <c r="F20" s="466"/>
      <c r="G20" s="156">
        <f t="shared" ref="G20:W20" si="5">SUM(G13:G19)</f>
        <v>8</v>
      </c>
      <c r="H20" s="156">
        <f t="shared" si="5"/>
        <v>122</v>
      </c>
      <c r="I20" s="156">
        <f t="shared" si="5"/>
        <v>102</v>
      </c>
      <c r="J20" s="156">
        <f t="shared" si="5"/>
        <v>224</v>
      </c>
      <c r="K20" s="156">
        <f t="shared" si="5"/>
        <v>7</v>
      </c>
      <c r="L20" s="156">
        <f t="shared" si="5"/>
        <v>87</v>
      </c>
      <c r="M20" s="156">
        <f t="shared" si="5"/>
        <v>79</v>
      </c>
      <c r="N20" s="156">
        <f t="shared" si="5"/>
        <v>166</v>
      </c>
      <c r="O20" s="156">
        <f t="shared" si="5"/>
        <v>8</v>
      </c>
      <c r="P20" s="156">
        <f t="shared" si="5"/>
        <v>94</v>
      </c>
      <c r="Q20" s="156">
        <f t="shared" si="5"/>
        <v>98</v>
      </c>
      <c r="R20" s="157">
        <f t="shared" si="5"/>
        <v>192</v>
      </c>
      <c r="S20" s="118">
        <f t="shared" si="5"/>
        <v>0</v>
      </c>
      <c r="T20" s="158">
        <f t="shared" si="5"/>
        <v>23</v>
      </c>
      <c r="U20" s="156">
        <f t="shared" si="5"/>
        <v>303</v>
      </c>
      <c r="V20" s="156">
        <f t="shared" si="5"/>
        <v>279</v>
      </c>
      <c r="W20" s="159">
        <f t="shared" si="5"/>
        <v>582</v>
      </c>
      <c r="X20" s="152"/>
      <c r="Y20" s="153"/>
      <c r="Z20" s="153"/>
      <c r="AA20" s="153"/>
      <c r="AB20" s="154"/>
      <c r="AC20" s="154"/>
      <c r="AD20" s="84"/>
      <c r="AE20" s="84"/>
      <c r="AF20" s="100"/>
      <c r="AG20" s="100"/>
      <c r="AH20" s="100"/>
      <c r="AI20" s="123"/>
      <c r="AJ20" s="155"/>
      <c r="AK20" s="100"/>
      <c r="AL20" s="1"/>
      <c r="AO20" s="1"/>
    </row>
    <row r="21" spans="1:41" ht="24.95" customHeight="1" x14ac:dyDescent="0.25">
      <c r="A21" s="108" t="s">
        <v>36</v>
      </c>
      <c r="B21" s="109" t="s">
        <v>38</v>
      </c>
      <c r="C21" s="109" t="s">
        <v>138</v>
      </c>
      <c r="D21" s="160" t="s">
        <v>111</v>
      </c>
      <c r="E21" s="161">
        <v>3000000000</v>
      </c>
      <c r="F21" s="162" t="s">
        <v>15</v>
      </c>
      <c r="G21" s="163">
        <v>6</v>
      </c>
      <c r="H21" s="164">
        <v>109</v>
      </c>
      <c r="I21" s="164">
        <v>91</v>
      </c>
      <c r="J21" s="165">
        <f t="shared" si="0"/>
        <v>200</v>
      </c>
      <c r="K21" s="163"/>
      <c r="L21" s="164"/>
      <c r="M21" s="164"/>
      <c r="N21" s="165">
        <f t="shared" si="1"/>
        <v>0</v>
      </c>
      <c r="O21" s="163"/>
      <c r="P21" s="164"/>
      <c r="Q21" s="164"/>
      <c r="R21" s="134">
        <f t="shared" si="2"/>
        <v>0</v>
      </c>
      <c r="S21" s="118"/>
      <c r="T21" s="166">
        <f t="shared" si="3"/>
        <v>6</v>
      </c>
      <c r="U21" s="165">
        <f t="shared" si="3"/>
        <v>109</v>
      </c>
      <c r="V21" s="165">
        <f t="shared" si="3"/>
        <v>91</v>
      </c>
      <c r="W21" s="167">
        <f t="shared" si="4"/>
        <v>200</v>
      </c>
      <c r="X21" s="168"/>
      <c r="Y21" s="137"/>
      <c r="Z21" s="137"/>
      <c r="AA21" s="121"/>
      <c r="AB21" s="122"/>
      <c r="AC21" s="122"/>
      <c r="AD21" s="122"/>
      <c r="AE21" s="84"/>
      <c r="AF21" s="84"/>
      <c r="AG21" s="84"/>
      <c r="AH21" s="84"/>
      <c r="AI21" s="123"/>
      <c r="AJ21" s="155"/>
      <c r="AK21" s="84"/>
    </row>
    <row r="22" spans="1:41" ht="24.95" customHeight="1" x14ac:dyDescent="0.25">
      <c r="A22" s="169" t="s">
        <v>36</v>
      </c>
      <c r="B22" s="170" t="s">
        <v>38</v>
      </c>
      <c r="C22" s="170" t="s">
        <v>138</v>
      </c>
      <c r="D22" s="126" t="s">
        <v>47</v>
      </c>
      <c r="E22" s="127">
        <v>3092100003</v>
      </c>
      <c r="F22" s="128" t="s">
        <v>15</v>
      </c>
      <c r="G22" s="163"/>
      <c r="H22" s="164"/>
      <c r="I22" s="164"/>
      <c r="J22" s="131">
        <f t="shared" si="0"/>
        <v>0</v>
      </c>
      <c r="K22" s="171">
        <v>2</v>
      </c>
      <c r="L22" s="172">
        <v>12</v>
      </c>
      <c r="M22" s="172">
        <v>41</v>
      </c>
      <c r="N22" s="131">
        <f t="shared" si="1"/>
        <v>53</v>
      </c>
      <c r="O22" s="171">
        <v>1</v>
      </c>
      <c r="P22" s="172">
        <v>13</v>
      </c>
      <c r="Q22" s="172">
        <v>35</v>
      </c>
      <c r="R22" s="134">
        <f t="shared" si="2"/>
        <v>48</v>
      </c>
      <c r="S22" s="118"/>
      <c r="T22" s="166">
        <f t="shared" si="3"/>
        <v>3</v>
      </c>
      <c r="U22" s="165">
        <f t="shared" si="3"/>
        <v>25</v>
      </c>
      <c r="V22" s="165">
        <f t="shared" si="3"/>
        <v>76</v>
      </c>
      <c r="W22" s="167">
        <f t="shared" si="4"/>
        <v>101</v>
      </c>
      <c r="X22" s="168"/>
      <c r="Y22" s="137"/>
      <c r="Z22" s="137"/>
      <c r="AA22" s="121"/>
      <c r="AB22" s="122"/>
      <c r="AC22" s="122"/>
      <c r="AD22" s="122"/>
      <c r="AE22" s="84"/>
      <c r="AF22" s="84"/>
      <c r="AG22" s="84"/>
      <c r="AH22" s="84"/>
      <c r="AI22" s="123"/>
      <c r="AJ22" s="155"/>
      <c r="AK22" s="84"/>
    </row>
    <row r="23" spans="1:41" ht="24.95" customHeight="1" x14ac:dyDescent="0.25">
      <c r="A23" s="169" t="s">
        <v>36</v>
      </c>
      <c r="B23" s="170" t="s">
        <v>38</v>
      </c>
      <c r="C23" s="170" t="s">
        <v>138</v>
      </c>
      <c r="D23" s="126" t="s">
        <v>48</v>
      </c>
      <c r="E23" s="127">
        <v>3071200001</v>
      </c>
      <c r="F23" s="128" t="s">
        <v>15</v>
      </c>
      <c r="G23" s="171"/>
      <c r="H23" s="172"/>
      <c r="I23" s="172"/>
      <c r="J23" s="131">
        <f t="shared" si="0"/>
        <v>0</v>
      </c>
      <c r="K23" s="172">
        <v>1</v>
      </c>
      <c r="L23" s="172">
        <v>31</v>
      </c>
      <c r="M23" s="172">
        <v>11</v>
      </c>
      <c r="N23" s="131">
        <f t="shared" si="1"/>
        <v>42</v>
      </c>
      <c r="O23" s="171">
        <v>1</v>
      </c>
      <c r="P23" s="172">
        <v>34</v>
      </c>
      <c r="Q23" s="172">
        <v>8</v>
      </c>
      <c r="R23" s="134">
        <f t="shared" si="2"/>
        <v>42</v>
      </c>
      <c r="S23" s="118"/>
      <c r="T23" s="135">
        <f t="shared" si="3"/>
        <v>2</v>
      </c>
      <c r="U23" s="131">
        <f t="shared" si="3"/>
        <v>65</v>
      </c>
      <c r="V23" s="131">
        <f t="shared" si="3"/>
        <v>19</v>
      </c>
      <c r="W23" s="136">
        <f t="shared" si="4"/>
        <v>84</v>
      </c>
      <c r="X23" s="168"/>
      <c r="Y23" s="137"/>
      <c r="Z23" s="137"/>
      <c r="AA23" s="121"/>
      <c r="AB23" s="122"/>
      <c r="AC23" s="122"/>
      <c r="AD23" s="122"/>
      <c r="AE23" s="84"/>
      <c r="AF23" s="84"/>
      <c r="AG23" s="84"/>
      <c r="AH23" s="84"/>
      <c r="AI23" s="123"/>
      <c r="AJ23" s="155"/>
      <c r="AK23" s="84"/>
    </row>
    <row r="24" spans="1:41" ht="24.95" customHeight="1" x14ac:dyDescent="0.25">
      <c r="A24" s="169" t="s">
        <v>36</v>
      </c>
      <c r="B24" s="170" t="s">
        <v>38</v>
      </c>
      <c r="C24" s="170" t="s">
        <v>138</v>
      </c>
      <c r="D24" s="126" t="s">
        <v>125</v>
      </c>
      <c r="E24" s="127">
        <v>3042100008</v>
      </c>
      <c r="F24" s="128" t="s">
        <v>15</v>
      </c>
      <c r="G24" s="171"/>
      <c r="H24" s="172"/>
      <c r="I24" s="172"/>
      <c r="J24" s="131">
        <f>SUM(H24:I24)</f>
        <v>0</v>
      </c>
      <c r="K24" s="132">
        <v>1</v>
      </c>
      <c r="L24" s="133">
        <v>7</v>
      </c>
      <c r="M24" s="133">
        <v>25</v>
      </c>
      <c r="N24" s="165">
        <f t="shared" si="1"/>
        <v>32</v>
      </c>
      <c r="O24" s="132">
        <v>1</v>
      </c>
      <c r="P24" s="133">
        <v>15</v>
      </c>
      <c r="Q24" s="133">
        <v>19</v>
      </c>
      <c r="R24" s="134">
        <f t="shared" si="2"/>
        <v>34</v>
      </c>
      <c r="S24" s="118"/>
      <c r="T24" s="135">
        <f t="shared" si="3"/>
        <v>2</v>
      </c>
      <c r="U24" s="165">
        <f t="shared" si="3"/>
        <v>22</v>
      </c>
      <c r="V24" s="165">
        <f t="shared" si="3"/>
        <v>44</v>
      </c>
      <c r="W24" s="136">
        <f t="shared" si="4"/>
        <v>66</v>
      </c>
      <c r="X24" s="168"/>
      <c r="Y24" s="137"/>
      <c r="Z24" s="137"/>
      <c r="AA24" s="121"/>
      <c r="AB24" s="122"/>
      <c r="AC24" s="122"/>
      <c r="AD24" s="122"/>
      <c r="AE24" s="84"/>
      <c r="AF24" s="100"/>
      <c r="AG24" s="100"/>
      <c r="AH24" s="100"/>
      <c r="AI24" s="123"/>
      <c r="AJ24" s="155"/>
      <c r="AK24" s="84"/>
    </row>
    <row r="25" spans="1:41" ht="24.95" customHeight="1" thickBot="1" x14ac:dyDescent="0.3">
      <c r="A25" s="144" t="s">
        <v>36</v>
      </c>
      <c r="B25" s="145" t="s">
        <v>38</v>
      </c>
      <c r="C25" s="173" t="s">
        <v>138</v>
      </c>
      <c r="D25" s="174" t="s">
        <v>86</v>
      </c>
      <c r="E25" s="175">
        <v>3061300005</v>
      </c>
      <c r="F25" s="141" t="s">
        <v>15</v>
      </c>
      <c r="G25" s="176"/>
      <c r="H25" s="177"/>
      <c r="I25" s="177"/>
      <c r="J25" s="148">
        <f t="shared" si="0"/>
        <v>0</v>
      </c>
      <c r="K25" s="176">
        <v>2</v>
      </c>
      <c r="L25" s="177">
        <v>27</v>
      </c>
      <c r="M25" s="177">
        <v>34</v>
      </c>
      <c r="N25" s="148">
        <f t="shared" si="1"/>
        <v>61</v>
      </c>
      <c r="O25" s="142">
        <v>1</v>
      </c>
      <c r="P25" s="143">
        <v>24</v>
      </c>
      <c r="Q25" s="143">
        <v>14</v>
      </c>
      <c r="R25" s="149">
        <f t="shared" si="2"/>
        <v>38</v>
      </c>
      <c r="S25" s="118"/>
      <c r="T25" s="150">
        <f t="shared" si="3"/>
        <v>3</v>
      </c>
      <c r="U25" s="148">
        <f t="shared" si="3"/>
        <v>51</v>
      </c>
      <c r="V25" s="148">
        <f t="shared" si="3"/>
        <v>48</v>
      </c>
      <c r="W25" s="151">
        <f t="shared" si="4"/>
        <v>99</v>
      </c>
      <c r="X25" s="152"/>
      <c r="Y25" s="153"/>
      <c r="Z25" s="153"/>
      <c r="AA25" s="154"/>
      <c r="AB25" s="154"/>
      <c r="AC25" s="154"/>
      <c r="AD25" s="84"/>
      <c r="AE25" s="84"/>
      <c r="AF25" s="84"/>
      <c r="AG25" s="84"/>
      <c r="AH25" s="84"/>
      <c r="AI25" s="123"/>
      <c r="AJ25" s="155"/>
      <c r="AK25" s="100"/>
      <c r="AL25" s="1"/>
      <c r="AM25" s="1"/>
      <c r="AN25" s="1"/>
      <c r="AO25" s="1"/>
    </row>
    <row r="26" spans="1:41" ht="24.95" customHeight="1" thickBot="1" x14ac:dyDescent="0.3">
      <c r="A26" s="464"/>
      <c r="B26" s="465"/>
      <c r="C26" s="465"/>
      <c r="D26" s="465"/>
      <c r="E26" s="465"/>
      <c r="F26" s="466"/>
      <c r="G26" s="178">
        <f>SUM(G21:G25)</f>
        <v>6</v>
      </c>
      <c r="H26" s="178">
        <f t="shared" ref="H26:W26" si="6">SUM(H21:H25)</f>
        <v>109</v>
      </c>
      <c r="I26" s="178">
        <f t="shared" si="6"/>
        <v>91</v>
      </c>
      <c r="J26" s="178">
        <f t="shared" si="6"/>
        <v>200</v>
      </c>
      <c r="K26" s="178">
        <f t="shared" si="6"/>
        <v>6</v>
      </c>
      <c r="L26" s="178">
        <f t="shared" si="6"/>
        <v>77</v>
      </c>
      <c r="M26" s="178">
        <f t="shared" si="6"/>
        <v>111</v>
      </c>
      <c r="N26" s="178">
        <f t="shared" si="6"/>
        <v>188</v>
      </c>
      <c r="O26" s="178">
        <f t="shared" si="6"/>
        <v>4</v>
      </c>
      <c r="P26" s="178">
        <f t="shared" si="6"/>
        <v>86</v>
      </c>
      <c r="Q26" s="178">
        <f t="shared" si="6"/>
        <v>76</v>
      </c>
      <c r="R26" s="179">
        <f t="shared" si="6"/>
        <v>162</v>
      </c>
      <c r="S26" s="180">
        <f t="shared" si="6"/>
        <v>0</v>
      </c>
      <c r="T26" s="181">
        <f>SUM(T21:T25)</f>
        <v>16</v>
      </c>
      <c r="U26" s="178">
        <f t="shared" si="6"/>
        <v>272</v>
      </c>
      <c r="V26" s="178">
        <f t="shared" si="6"/>
        <v>278</v>
      </c>
      <c r="W26" s="182">
        <f t="shared" si="6"/>
        <v>550</v>
      </c>
      <c r="X26" s="152"/>
      <c r="Y26" s="153"/>
      <c r="Z26" s="153"/>
      <c r="AA26" s="154"/>
      <c r="AB26" s="154"/>
      <c r="AC26" s="154"/>
      <c r="AD26" s="84"/>
      <c r="AE26" s="84"/>
      <c r="AF26" s="84"/>
      <c r="AG26" s="84"/>
      <c r="AH26" s="84"/>
      <c r="AI26" s="123"/>
      <c r="AJ26" s="155"/>
      <c r="AK26" s="100"/>
      <c r="AL26" s="1"/>
      <c r="AM26" s="1"/>
      <c r="AN26" s="1"/>
      <c r="AO26" s="1"/>
    </row>
    <row r="27" spans="1:41" ht="24.95" customHeight="1" x14ac:dyDescent="0.25">
      <c r="A27" s="108" t="s">
        <v>36</v>
      </c>
      <c r="B27" s="109" t="s">
        <v>39</v>
      </c>
      <c r="C27" s="109" t="s">
        <v>139</v>
      </c>
      <c r="D27" s="160" t="s">
        <v>111</v>
      </c>
      <c r="E27" s="161">
        <v>3000000000</v>
      </c>
      <c r="F27" s="162" t="s">
        <v>15</v>
      </c>
      <c r="G27" s="183">
        <v>8</v>
      </c>
      <c r="H27" s="164">
        <v>151</v>
      </c>
      <c r="I27" s="164">
        <v>126</v>
      </c>
      <c r="J27" s="165">
        <f t="shared" si="0"/>
        <v>277</v>
      </c>
      <c r="K27" s="163"/>
      <c r="L27" s="164"/>
      <c r="M27" s="164"/>
      <c r="N27" s="165">
        <f t="shared" si="1"/>
        <v>0</v>
      </c>
      <c r="O27" s="163"/>
      <c r="P27" s="164"/>
      <c r="Q27" s="164"/>
      <c r="R27" s="134">
        <f t="shared" si="2"/>
        <v>0</v>
      </c>
      <c r="S27" s="118"/>
      <c r="T27" s="166">
        <f>SUM(G27,K27,O27)</f>
        <v>8</v>
      </c>
      <c r="U27" s="165">
        <f t="shared" si="3"/>
        <v>151</v>
      </c>
      <c r="V27" s="165">
        <f t="shared" si="3"/>
        <v>126</v>
      </c>
      <c r="W27" s="167">
        <f t="shared" si="4"/>
        <v>277</v>
      </c>
      <c r="X27" s="168"/>
      <c r="Y27" s="137"/>
      <c r="Z27" s="137"/>
      <c r="AA27" s="121"/>
      <c r="AB27" s="122"/>
      <c r="AC27" s="122"/>
      <c r="AD27" s="122"/>
      <c r="AE27" s="84"/>
      <c r="AF27" s="84"/>
      <c r="AG27" s="84"/>
      <c r="AH27" s="84"/>
      <c r="AI27" s="123"/>
      <c r="AJ27" s="155"/>
      <c r="AK27" s="84"/>
    </row>
    <row r="28" spans="1:41" ht="24.95" customHeight="1" x14ac:dyDescent="0.25">
      <c r="A28" s="169" t="s">
        <v>36</v>
      </c>
      <c r="B28" s="170" t="s">
        <v>39</v>
      </c>
      <c r="C28" s="170" t="s">
        <v>93</v>
      </c>
      <c r="D28" s="126" t="s">
        <v>47</v>
      </c>
      <c r="E28" s="127">
        <v>3092100003</v>
      </c>
      <c r="F28" s="128" t="s">
        <v>15</v>
      </c>
      <c r="G28" s="163"/>
      <c r="H28" s="164"/>
      <c r="I28" s="164"/>
      <c r="J28" s="184">
        <f t="shared" si="0"/>
        <v>0</v>
      </c>
      <c r="K28" s="172">
        <v>2</v>
      </c>
      <c r="L28" s="164">
        <v>6</v>
      </c>
      <c r="M28" s="164">
        <v>48</v>
      </c>
      <c r="N28" s="184">
        <f t="shared" si="1"/>
        <v>54</v>
      </c>
      <c r="O28" s="172">
        <v>2</v>
      </c>
      <c r="P28" s="172">
        <v>12</v>
      </c>
      <c r="Q28" s="172">
        <v>37</v>
      </c>
      <c r="R28" s="134">
        <f t="shared" si="2"/>
        <v>49</v>
      </c>
      <c r="S28" s="118"/>
      <c r="T28" s="166">
        <f>SUM(G28,K28,O28)</f>
        <v>4</v>
      </c>
      <c r="U28" s="165">
        <f t="shared" si="3"/>
        <v>18</v>
      </c>
      <c r="V28" s="165">
        <f t="shared" si="3"/>
        <v>85</v>
      </c>
      <c r="W28" s="167">
        <f t="shared" si="4"/>
        <v>103</v>
      </c>
      <c r="X28" s="168"/>
      <c r="Y28" s="137"/>
      <c r="Z28" s="137"/>
      <c r="AA28" s="121"/>
      <c r="AB28" s="122"/>
      <c r="AC28" s="122"/>
      <c r="AD28" s="122"/>
      <c r="AE28" s="84"/>
      <c r="AF28" s="84"/>
      <c r="AG28" s="84"/>
      <c r="AH28" s="84"/>
      <c r="AI28" s="123"/>
      <c r="AJ28" s="155"/>
      <c r="AK28" s="84"/>
    </row>
    <row r="29" spans="1:41" ht="24.95" customHeight="1" x14ac:dyDescent="0.25">
      <c r="A29" s="169" t="s">
        <v>36</v>
      </c>
      <c r="B29" s="170" t="s">
        <v>39</v>
      </c>
      <c r="C29" s="170" t="s">
        <v>139</v>
      </c>
      <c r="D29" s="126" t="s">
        <v>125</v>
      </c>
      <c r="E29" s="127">
        <v>3042100008</v>
      </c>
      <c r="F29" s="128" t="s">
        <v>15</v>
      </c>
      <c r="G29" s="171"/>
      <c r="H29" s="172"/>
      <c r="I29" s="172"/>
      <c r="J29" s="184">
        <f t="shared" si="0"/>
        <v>0</v>
      </c>
      <c r="K29" s="133">
        <v>2</v>
      </c>
      <c r="L29" s="133">
        <v>28</v>
      </c>
      <c r="M29" s="133">
        <v>41</v>
      </c>
      <c r="N29" s="184">
        <f t="shared" si="1"/>
        <v>69</v>
      </c>
      <c r="O29" s="133">
        <v>2</v>
      </c>
      <c r="P29" s="133">
        <v>22</v>
      </c>
      <c r="Q29" s="133">
        <v>28</v>
      </c>
      <c r="R29" s="134">
        <f t="shared" si="2"/>
        <v>50</v>
      </c>
      <c r="S29" s="118"/>
      <c r="T29" s="135">
        <f>SUM(G29,K29,O29)</f>
        <v>4</v>
      </c>
      <c r="U29" s="131">
        <f t="shared" si="3"/>
        <v>50</v>
      </c>
      <c r="V29" s="131">
        <f t="shared" si="3"/>
        <v>69</v>
      </c>
      <c r="W29" s="136">
        <f t="shared" si="4"/>
        <v>119</v>
      </c>
      <c r="X29" s="168"/>
      <c r="Y29" s="137"/>
      <c r="Z29" s="137"/>
      <c r="AA29" s="121"/>
      <c r="AB29" s="122"/>
      <c r="AC29" s="122"/>
      <c r="AD29" s="122"/>
      <c r="AE29" s="84"/>
      <c r="AF29" s="84"/>
      <c r="AG29" s="84"/>
      <c r="AH29" s="84"/>
      <c r="AI29" s="123"/>
      <c r="AJ29" s="155"/>
      <c r="AK29" s="84"/>
    </row>
    <row r="30" spans="1:41" ht="42.75" x14ac:dyDescent="0.25">
      <c r="A30" s="169" t="s">
        <v>36</v>
      </c>
      <c r="B30" s="170" t="s">
        <v>39</v>
      </c>
      <c r="C30" s="170" t="s">
        <v>139</v>
      </c>
      <c r="D30" s="138" t="s">
        <v>148</v>
      </c>
      <c r="E30" s="147">
        <v>3042100008</v>
      </c>
      <c r="F30" s="141" t="s">
        <v>15</v>
      </c>
      <c r="G30" s="176"/>
      <c r="H30" s="177"/>
      <c r="I30" s="177"/>
      <c r="J30" s="184">
        <f t="shared" si="0"/>
        <v>0</v>
      </c>
      <c r="K30" s="185"/>
      <c r="L30" s="185"/>
      <c r="M30" s="185"/>
      <c r="N30" s="184">
        <f t="shared" si="1"/>
        <v>0</v>
      </c>
      <c r="O30" s="185"/>
      <c r="P30" s="185">
        <v>1</v>
      </c>
      <c r="Q30" s="185">
        <v>1</v>
      </c>
      <c r="R30" s="134">
        <f t="shared" si="2"/>
        <v>2</v>
      </c>
      <c r="S30" s="118"/>
      <c r="T30" s="135">
        <f>SUM(G30,K30,O30)</f>
        <v>0</v>
      </c>
      <c r="U30" s="131">
        <f t="shared" ref="U30:V31" si="7">SUM(H30,L30,P30)</f>
        <v>1</v>
      </c>
      <c r="V30" s="131">
        <f t="shared" si="7"/>
        <v>1</v>
      </c>
      <c r="W30" s="136">
        <f>J30+N30+R30</f>
        <v>2</v>
      </c>
      <c r="X30" s="168"/>
      <c r="Y30" s="137"/>
      <c r="Z30" s="137"/>
      <c r="AA30" s="121"/>
      <c r="AB30" s="122"/>
      <c r="AC30" s="122"/>
      <c r="AD30" s="122"/>
      <c r="AE30" s="84"/>
      <c r="AF30" s="84"/>
      <c r="AG30" s="84"/>
      <c r="AH30" s="84"/>
      <c r="AI30" s="123"/>
      <c r="AJ30" s="155"/>
      <c r="AK30" s="84"/>
    </row>
    <row r="31" spans="1:41" ht="27.6" customHeight="1" thickBot="1" x14ac:dyDescent="0.3">
      <c r="A31" s="144" t="s">
        <v>36</v>
      </c>
      <c r="B31" s="145" t="s">
        <v>39</v>
      </c>
      <c r="C31" s="173" t="s">
        <v>139</v>
      </c>
      <c r="D31" s="174" t="s">
        <v>87</v>
      </c>
      <c r="E31" s="175">
        <v>3062300005</v>
      </c>
      <c r="F31" s="141" t="s">
        <v>15</v>
      </c>
      <c r="G31" s="176"/>
      <c r="H31" s="177"/>
      <c r="I31" s="177"/>
      <c r="J31" s="186">
        <f t="shared" si="0"/>
        <v>0</v>
      </c>
      <c r="K31" s="143">
        <v>2</v>
      </c>
      <c r="L31" s="143">
        <v>57</v>
      </c>
      <c r="M31" s="143">
        <v>15</v>
      </c>
      <c r="N31" s="186">
        <f t="shared" si="1"/>
        <v>72</v>
      </c>
      <c r="O31" s="143">
        <v>3</v>
      </c>
      <c r="P31" s="143">
        <v>50</v>
      </c>
      <c r="Q31" s="143">
        <v>27</v>
      </c>
      <c r="R31" s="149">
        <f t="shared" si="2"/>
        <v>77</v>
      </c>
      <c r="S31" s="118"/>
      <c r="T31" s="150">
        <f>SUM(G31,K31,O31)</f>
        <v>5</v>
      </c>
      <c r="U31" s="148">
        <f t="shared" si="7"/>
        <v>107</v>
      </c>
      <c r="V31" s="148">
        <f t="shared" si="7"/>
        <v>42</v>
      </c>
      <c r="W31" s="151">
        <f t="shared" si="4"/>
        <v>149</v>
      </c>
      <c r="X31" s="152"/>
      <c r="Y31" s="153"/>
      <c r="Z31" s="153"/>
      <c r="AA31" s="154"/>
      <c r="AB31" s="154"/>
      <c r="AC31" s="154"/>
      <c r="AD31" s="84"/>
      <c r="AE31" s="84"/>
      <c r="AF31" s="84"/>
      <c r="AG31" s="84"/>
      <c r="AH31" s="84"/>
      <c r="AI31" s="123"/>
      <c r="AJ31" s="155"/>
      <c r="AK31" s="100"/>
      <c r="AL31" s="1"/>
      <c r="AO31" s="1"/>
    </row>
    <row r="32" spans="1:41" ht="24.95" customHeight="1" thickBot="1" x14ac:dyDescent="0.3">
      <c r="A32" s="464"/>
      <c r="B32" s="465"/>
      <c r="C32" s="465"/>
      <c r="D32" s="465"/>
      <c r="E32" s="465"/>
      <c r="F32" s="466"/>
      <c r="G32" s="178">
        <f t="shared" ref="G32:W32" si="8">SUM(G27:G31)</f>
        <v>8</v>
      </c>
      <c r="H32" s="178">
        <f t="shared" si="8"/>
        <v>151</v>
      </c>
      <c r="I32" s="178">
        <f t="shared" si="8"/>
        <v>126</v>
      </c>
      <c r="J32" s="178">
        <f t="shared" si="8"/>
        <v>277</v>
      </c>
      <c r="K32" s="178">
        <f t="shared" si="8"/>
        <v>6</v>
      </c>
      <c r="L32" s="178">
        <f t="shared" si="8"/>
        <v>91</v>
      </c>
      <c r="M32" s="178">
        <f t="shared" si="8"/>
        <v>104</v>
      </c>
      <c r="N32" s="178">
        <f t="shared" si="8"/>
        <v>195</v>
      </c>
      <c r="O32" s="178">
        <f t="shared" si="8"/>
        <v>7</v>
      </c>
      <c r="P32" s="178">
        <f t="shared" si="8"/>
        <v>85</v>
      </c>
      <c r="Q32" s="178">
        <f t="shared" si="8"/>
        <v>93</v>
      </c>
      <c r="R32" s="179">
        <f t="shared" si="8"/>
        <v>178</v>
      </c>
      <c r="S32" s="180">
        <f t="shared" si="8"/>
        <v>0</v>
      </c>
      <c r="T32" s="181">
        <f t="shared" si="8"/>
        <v>21</v>
      </c>
      <c r="U32" s="178">
        <f t="shared" si="8"/>
        <v>327</v>
      </c>
      <c r="V32" s="178">
        <f t="shared" si="8"/>
        <v>323</v>
      </c>
      <c r="W32" s="182">
        <f t="shared" si="8"/>
        <v>650</v>
      </c>
      <c r="X32" s="152"/>
      <c r="Y32" s="153"/>
      <c r="Z32" s="153"/>
      <c r="AA32" s="154"/>
      <c r="AB32" s="154"/>
      <c r="AC32" s="154"/>
      <c r="AD32" s="84"/>
      <c r="AE32" s="84"/>
      <c r="AF32" s="84"/>
      <c r="AG32" s="84"/>
      <c r="AH32" s="84"/>
      <c r="AI32" s="123"/>
      <c r="AJ32" s="155"/>
      <c r="AK32" s="100"/>
      <c r="AL32" s="1"/>
      <c r="AO32" s="1"/>
    </row>
    <row r="33" spans="1:41" ht="24.95" customHeight="1" x14ac:dyDescent="0.25">
      <c r="A33" s="108" t="s">
        <v>36</v>
      </c>
      <c r="B33" s="109" t="s">
        <v>40</v>
      </c>
      <c r="C33" s="109" t="s">
        <v>96</v>
      </c>
      <c r="D33" s="160" t="s">
        <v>111</v>
      </c>
      <c r="E33" s="161">
        <v>3000000000</v>
      </c>
      <c r="F33" s="162" t="s">
        <v>15</v>
      </c>
      <c r="G33" s="187">
        <v>4</v>
      </c>
      <c r="H33" s="133">
        <v>40</v>
      </c>
      <c r="I33" s="133">
        <v>42</v>
      </c>
      <c r="J33" s="165">
        <f t="shared" si="0"/>
        <v>82</v>
      </c>
      <c r="K33" s="163"/>
      <c r="L33" s="164"/>
      <c r="M33" s="164"/>
      <c r="N33" s="165">
        <f t="shared" si="1"/>
        <v>0</v>
      </c>
      <c r="O33" s="163"/>
      <c r="P33" s="164"/>
      <c r="Q33" s="164"/>
      <c r="R33" s="134">
        <f t="shared" si="2"/>
        <v>0</v>
      </c>
      <c r="S33" s="118"/>
      <c r="T33" s="166">
        <f t="shared" ref="T33:V37" si="9">SUM(G33,K33,O33)</f>
        <v>4</v>
      </c>
      <c r="U33" s="165">
        <f t="shared" si="9"/>
        <v>40</v>
      </c>
      <c r="V33" s="165">
        <f t="shared" si="9"/>
        <v>42</v>
      </c>
      <c r="W33" s="167">
        <f t="shared" si="4"/>
        <v>82</v>
      </c>
      <c r="X33" s="168"/>
      <c r="Y33" s="137"/>
      <c r="Z33" s="137"/>
      <c r="AA33" s="121"/>
      <c r="AB33" s="122"/>
      <c r="AC33" s="122"/>
      <c r="AD33" s="122"/>
      <c r="AE33" s="84"/>
      <c r="AF33" s="84"/>
      <c r="AG33" s="84"/>
      <c r="AH33" s="84"/>
      <c r="AI33" s="123"/>
      <c r="AJ33" s="155"/>
      <c r="AK33" s="84"/>
    </row>
    <row r="34" spans="1:41" ht="24.95" customHeight="1" x14ac:dyDescent="0.25">
      <c r="A34" s="169" t="s">
        <v>36</v>
      </c>
      <c r="B34" s="170" t="s">
        <v>40</v>
      </c>
      <c r="C34" s="170" t="s">
        <v>96</v>
      </c>
      <c r="D34" s="126" t="s">
        <v>125</v>
      </c>
      <c r="E34" s="127">
        <v>3042100008</v>
      </c>
      <c r="F34" s="188" t="s">
        <v>15</v>
      </c>
      <c r="G34" s="171"/>
      <c r="H34" s="172"/>
      <c r="I34" s="172"/>
      <c r="J34" s="131">
        <f t="shared" si="0"/>
        <v>0</v>
      </c>
      <c r="K34" s="132">
        <v>1</v>
      </c>
      <c r="L34" s="133">
        <v>9</v>
      </c>
      <c r="M34" s="133">
        <v>24</v>
      </c>
      <c r="N34" s="131">
        <f t="shared" si="1"/>
        <v>33</v>
      </c>
      <c r="O34" s="132">
        <v>1</v>
      </c>
      <c r="P34" s="133">
        <v>5</v>
      </c>
      <c r="Q34" s="133">
        <v>26</v>
      </c>
      <c r="R34" s="134">
        <f t="shared" si="2"/>
        <v>31</v>
      </c>
      <c r="S34" s="118"/>
      <c r="T34" s="135">
        <f t="shared" si="9"/>
        <v>2</v>
      </c>
      <c r="U34" s="131">
        <f t="shared" si="9"/>
        <v>14</v>
      </c>
      <c r="V34" s="131">
        <f t="shared" si="9"/>
        <v>50</v>
      </c>
      <c r="W34" s="136">
        <f t="shared" si="4"/>
        <v>64</v>
      </c>
      <c r="X34" s="168"/>
      <c r="Y34" s="137"/>
      <c r="Z34" s="137"/>
      <c r="AA34" s="121"/>
      <c r="AB34" s="122"/>
      <c r="AC34" s="122"/>
      <c r="AD34" s="122"/>
      <c r="AE34" s="84"/>
      <c r="AF34" s="100"/>
      <c r="AG34" s="100"/>
      <c r="AH34" s="100"/>
      <c r="AI34" s="123"/>
      <c r="AJ34" s="155"/>
      <c r="AK34" s="84"/>
    </row>
    <row r="35" spans="1:41" ht="28.5" customHeight="1" x14ac:dyDescent="0.25">
      <c r="A35" s="169" t="s">
        <v>36</v>
      </c>
      <c r="B35" s="170" t="s">
        <v>40</v>
      </c>
      <c r="C35" s="170" t="s">
        <v>96</v>
      </c>
      <c r="D35" s="138" t="s">
        <v>148</v>
      </c>
      <c r="E35" s="127">
        <v>3042100008</v>
      </c>
      <c r="F35" s="188" t="s">
        <v>15</v>
      </c>
      <c r="G35" s="171"/>
      <c r="H35" s="172"/>
      <c r="I35" s="172"/>
      <c r="J35" s="131"/>
      <c r="K35" s="132"/>
      <c r="L35" s="133"/>
      <c r="M35" s="133"/>
      <c r="N35" s="131"/>
      <c r="O35" s="132"/>
      <c r="P35" s="133">
        <v>1</v>
      </c>
      <c r="Q35" s="133"/>
      <c r="R35" s="134">
        <f t="shared" si="2"/>
        <v>1</v>
      </c>
      <c r="S35" s="118"/>
      <c r="T35" s="135">
        <f t="shared" si="9"/>
        <v>0</v>
      </c>
      <c r="U35" s="131">
        <f t="shared" si="9"/>
        <v>1</v>
      </c>
      <c r="V35" s="131">
        <f t="shared" si="9"/>
        <v>0</v>
      </c>
      <c r="W35" s="136">
        <f>J35+N35+R35</f>
        <v>1</v>
      </c>
      <c r="X35" s="168"/>
      <c r="Y35" s="137"/>
      <c r="Z35" s="137"/>
      <c r="AA35" s="121"/>
      <c r="AB35" s="122"/>
      <c r="AC35" s="122"/>
      <c r="AD35" s="122"/>
      <c r="AE35" s="84"/>
      <c r="AF35" s="100"/>
      <c r="AG35" s="100"/>
      <c r="AH35" s="100"/>
      <c r="AI35" s="123"/>
      <c r="AJ35" s="155"/>
      <c r="AK35" s="84"/>
    </row>
    <row r="36" spans="1:41" ht="24.95" customHeight="1" x14ac:dyDescent="0.25">
      <c r="A36" s="169" t="s">
        <v>36</v>
      </c>
      <c r="B36" s="170" t="s">
        <v>40</v>
      </c>
      <c r="C36" s="170" t="s">
        <v>96</v>
      </c>
      <c r="D36" s="126" t="s">
        <v>48</v>
      </c>
      <c r="E36" s="127">
        <v>3071200001</v>
      </c>
      <c r="F36" s="188" t="s">
        <v>15</v>
      </c>
      <c r="G36" s="171"/>
      <c r="H36" s="172"/>
      <c r="I36" s="172"/>
      <c r="J36" s="131">
        <f t="shared" si="0"/>
        <v>0</v>
      </c>
      <c r="K36" s="171">
        <v>1</v>
      </c>
      <c r="L36" s="172">
        <v>12</v>
      </c>
      <c r="M36" s="172">
        <v>8</v>
      </c>
      <c r="N36" s="131">
        <f t="shared" si="1"/>
        <v>20</v>
      </c>
      <c r="O36" s="171">
        <v>1</v>
      </c>
      <c r="P36" s="172">
        <v>12</v>
      </c>
      <c r="Q36" s="172">
        <v>6</v>
      </c>
      <c r="R36" s="134">
        <f t="shared" si="2"/>
        <v>18</v>
      </c>
      <c r="S36" s="118"/>
      <c r="T36" s="135">
        <f t="shared" si="9"/>
        <v>2</v>
      </c>
      <c r="U36" s="131">
        <f t="shared" si="9"/>
        <v>24</v>
      </c>
      <c r="V36" s="131">
        <f t="shared" si="9"/>
        <v>14</v>
      </c>
      <c r="W36" s="136">
        <f t="shared" si="4"/>
        <v>38</v>
      </c>
      <c r="X36" s="168"/>
      <c r="Y36" s="137"/>
      <c r="Z36" s="137"/>
      <c r="AA36" s="121"/>
      <c r="AB36" s="122"/>
      <c r="AC36" s="122"/>
      <c r="AD36" s="122"/>
      <c r="AE36" s="84"/>
      <c r="AF36" s="84"/>
      <c r="AG36" s="84"/>
      <c r="AH36" s="84"/>
      <c r="AI36" s="123"/>
      <c r="AJ36" s="155"/>
      <c r="AK36" s="84"/>
    </row>
    <row r="37" spans="1:41" ht="27.6" customHeight="1" thickBot="1" x14ac:dyDescent="0.3">
      <c r="A37" s="144" t="s">
        <v>36</v>
      </c>
      <c r="B37" s="145" t="s">
        <v>40</v>
      </c>
      <c r="C37" s="173" t="s">
        <v>96</v>
      </c>
      <c r="D37" s="146" t="s">
        <v>87</v>
      </c>
      <c r="E37" s="175">
        <v>3062300005</v>
      </c>
      <c r="F37" s="141" t="s">
        <v>15</v>
      </c>
      <c r="G37" s="176"/>
      <c r="H37" s="177"/>
      <c r="I37" s="177"/>
      <c r="J37" s="148">
        <f t="shared" si="0"/>
        <v>0</v>
      </c>
      <c r="K37" s="142">
        <v>2</v>
      </c>
      <c r="L37" s="143">
        <v>22</v>
      </c>
      <c r="M37" s="143">
        <v>32</v>
      </c>
      <c r="N37" s="148">
        <f t="shared" si="1"/>
        <v>54</v>
      </c>
      <c r="O37" s="142">
        <v>2</v>
      </c>
      <c r="P37" s="143">
        <v>30</v>
      </c>
      <c r="Q37" s="143">
        <v>29</v>
      </c>
      <c r="R37" s="149">
        <f t="shared" si="2"/>
        <v>59</v>
      </c>
      <c r="S37" s="118"/>
      <c r="T37" s="150">
        <f t="shared" si="9"/>
        <v>4</v>
      </c>
      <c r="U37" s="148">
        <f t="shared" si="9"/>
        <v>52</v>
      </c>
      <c r="V37" s="148">
        <f t="shared" si="9"/>
        <v>61</v>
      </c>
      <c r="W37" s="151">
        <f t="shared" si="4"/>
        <v>113</v>
      </c>
      <c r="X37" s="152"/>
      <c r="Y37" s="153"/>
      <c r="Z37" s="153"/>
      <c r="AA37" s="154"/>
      <c r="AB37" s="154"/>
      <c r="AC37" s="154"/>
      <c r="AD37" s="84"/>
      <c r="AE37" s="84"/>
      <c r="AF37" s="100"/>
      <c r="AG37" s="100"/>
      <c r="AH37" s="100"/>
      <c r="AI37" s="123"/>
      <c r="AJ37" s="155"/>
      <c r="AK37" s="100"/>
      <c r="AL37" s="1"/>
      <c r="AO37" s="1"/>
    </row>
    <row r="38" spans="1:41" ht="24.6" customHeight="1" thickBot="1" x14ac:dyDescent="0.3">
      <c r="A38" s="464"/>
      <c r="B38" s="465"/>
      <c r="C38" s="465"/>
      <c r="D38" s="465"/>
      <c r="E38" s="465"/>
      <c r="F38" s="466"/>
      <c r="G38" s="178">
        <f>SUM(G33:G37)</f>
        <v>4</v>
      </c>
      <c r="H38" s="178">
        <f t="shared" ref="H38:W38" si="10">SUM(H33:H37)</f>
        <v>40</v>
      </c>
      <c r="I38" s="178">
        <f t="shared" si="10"/>
        <v>42</v>
      </c>
      <c r="J38" s="178">
        <f t="shared" si="10"/>
        <v>82</v>
      </c>
      <c r="K38" s="178">
        <f t="shared" si="10"/>
        <v>4</v>
      </c>
      <c r="L38" s="178">
        <f>SUM(L33:L37)</f>
        <v>43</v>
      </c>
      <c r="M38" s="178">
        <f t="shared" si="10"/>
        <v>64</v>
      </c>
      <c r="N38" s="178">
        <f t="shared" si="10"/>
        <v>107</v>
      </c>
      <c r="O38" s="178">
        <f t="shared" si="10"/>
        <v>4</v>
      </c>
      <c r="P38" s="178">
        <f t="shared" si="10"/>
        <v>48</v>
      </c>
      <c r="Q38" s="178">
        <f t="shared" si="10"/>
        <v>61</v>
      </c>
      <c r="R38" s="179">
        <f t="shared" si="10"/>
        <v>109</v>
      </c>
      <c r="S38" s="180">
        <f t="shared" si="10"/>
        <v>0</v>
      </c>
      <c r="T38" s="181">
        <f t="shared" si="10"/>
        <v>12</v>
      </c>
      <c r="U38" s="178">
        <f t="shared" si="10"/>
        <v>131</v>
      </c>
      <c r="V38" s="178">
        <f t="shared" si="10"/>
        <v>167</v>
      </c>
      <c r="W38" s="182">
        <f t="shared" si="10"/>
        <v>298</v>
      </c>
      <c r="X38" s="152"/>
      <c r="Y38" s="153"/>
      <c r="Z38" s="153"/>
      <c r="AA38" s="154"/>
      <c r="AB38" s="154"/>
      <c r="AC38" s="154"/>
      <c r="AD38" s="84"/>
      <c r="AE38" s="84"/>
      <c r="AF38" s="100"/>
      <c r="AG38" s="100"/>
      <c r="AH38" s="100"/>
      <c r="AI38" s="123"/>
      <c r="AJ38" s="155"/>
      <c r="AK38" s="100"/>
      <c r="AL38" s="1"/>
      <c r="AO38" s="1"/>
    </row>
    <row r="39" spans="1:41" ht="24.95" customHeight="1" x14ac:dyDescent="0.25">
      <c r="A39" s="108" t="s">
        <v>36</v>
      </c>
      <c r="B39" s="109" t="s">
        <v>41</v>
      </c>
      <c r="C39" s="109" t="s">
        <v>97</v>
      </c>
      <c r="D39" s="160" t="s">
        <v>111</v>
      </c>
      <c r="E39" s="161">
        <v>3000000000</v>
      </c>
      <c r="F39" s="162" t="s">
        <v>15</v>
      </c>
      <c r="G39" s="187">
        <v>3</v>
      </c>
      <c r="H39" s="133">
        <v>34</v>
      </c>
      <c r="I39" s="133">
        <v>43</v>
      </c>
      <c r="J39" s="165">
        <f t="shared" si="0"/>
        <v>77</v>
      </c>
      <c r="K39" s="133"/>
      <c r="L39" s="133"/>
      <c r="M39" s="133"/>
      <c r="N39" s="165">
        <f t="shared" si="1"/>
        <v>0</v>
      </c>
      <c r="O39" s="133"/>
      <c r="P39" s="133"/>
      <c r="Q39" s="133"/>
      <c r="R39" s="134">
        <f t="shared" si="2"/>
        <v>0</v>
      </c>
      <c r="S39" s="118"/>
      <c r="T39" s="166">
        <f t="shared" ref="T39:V42" si="11">SUM(G39,K39,O39)</f>
        <v>3</v>
      </c>
      <c r="U39" s="165">
        <f t="shared" si="11"/>
        <v>34</v>
      </c>
      <c r="V39" s="165">
        <f t="shared" si="11"/>
        <v>43</v>
      </c>
      <c r="W39" s="167">
        <f t="shared" si="4"/>
        <v>77</v>
      </c>
      <c r="X39" s="168"/>
      <c r="Y39" s="137"/>
      <c r="Z39" s="137"/>
      <c r="AA39" s="121"/>
      <c r="AB39" s="122"/>
      <c r="AC39" s="122"/>
      <c r="AD39" s="122"/>
      <c r="AE39" s="84"/>
      <c r="AF39" s="84"/>
      <c r="AG39" s="84"/>
      <c r="AH39" s="84"/>
      <c r="AI39" s="123"/>
      <c r="AJ39" s="155"/>
      <c r="AK39" s="84"/>
    </row>
    <row r="40" spans="1:41" ht="28.5" x14ac:dyDescent="0.25">
      <c r="A40" s="169" t="s">
        <v>36</v>
      </c>
      <c r="B40" s="170" t="s">
        <v>41</v>
      </c>
      <c r="C40" s="170" t="s">
        <v>97</v>
      </c>
      <c r="D40" s="126" t="s">
        <v>160</v>
      </c>
      <c r="E40" s="127">
        <v>3042100006</v>
      </c>
      <c r="F40" s="188" t="s">
        <v>15</v>
      </c>
      <c r="G40" s="132"/>
      <c r="H40" s="133"/>
      <c r="I40" s="133"/>
      <c r="J40" s="131">
        <f>SUM(H40:I40)</f>
        <v>0</v>
      </c>
      <c r="K40" s="132">
        <v>1</v>
      </c>
      <c r="L40" s="133">
        <v>10</v>
      </c>
      <c r="M40" s="133">
        <v>12</v>
      </c>
      <c r="N40" s="131">
        <f>SUM(L40:M40)</f>
        <v>22</v>
      </c>
      <c r="O40" s="132">
        <v>1</v>
      </c>
      <c r="P40" s="133">
        <v>10</v>
      </c>
      <c r="Q40" s="133">
        <v>8</v>
      </c>
      <c r="R40" s="134">
        <f>SUM(P40:Q40)</f>
        <v>18</v>
      </c>
      <c r="S40" s="118"/>
      <c r="T40" s="135">
        <f t="shared" si="11"/>
        <v>2</v>
      </c>
      <c r="U40" s="131">
        <f t="shared" si="11"/>
        <v>20</v>
      </c>
      <c r="V40" s="131">
        <f t="shared" si="11"/>
        <v>20</v>
      </c>
      <c r="W40" s="136">
        <f>J40+N40+R40</f>
        <v>40</v>
      </c>
      <c r="X40" s="168"/>
      <c r="Y40" s="137"/>
      <c r="Z40" s="137"/>
      <c r="AA40" s="121"/>
      <c r="AB40" s="122"/>
      <c r="AC40" s="122"/>
      <c r="AD40" s="122"/>
      <c r="AE40" s="84"/>
      <c r="AF40" s="84"/>
      <c r="AG40" s="84"/>
      <c r="AH40" s="84"/>
      <c r="AI40" s="123"/>
      <c r="AJ40" s="155"/>
      <c r="AK40" s="84"/>
    </row>
    <row r="41" spans="1:41" ht="24.95" customHeight="1" x14ac:dyDescent="0.25">
      <c r="A41" s="169" t="s">
        <v>36</v>
      </c>
      <c r="B41" s="170" t="s">
        <v>41</v>
      </c>
      <c r="C41" s="170" t="s">
        <v>97</v>
      </c>
      <c r="D41" s="126" t="s">
        <v>120</v>
      </c>
      <c r="E41" s="127">
        <v>3072100008</v>
      </c>
      <c r="F41" s="188" t="s">
        <v>15</v>
      </c>
      <c r="G41" s="132"/>
      <c r="H41" s="133"/>
      <c r="I41" s="133"/>
      <c r="J41" s="131">
        <f t="shared" si="0"/>
        <v>0</v>
      </c>
      <c r="K41" s="132">
        <v>1</v>
      </c>
      <c r="L41" s="133">
        <v>9</v>
      </c>
      <c r="M41" s="133">
        <v>15</v>
      </c>
      <c r="N41" s="131">
        <f t="shared" si="1"/>
        <v>24</v>
      </c>
      <c r="O41" s="132">
        <v>1</v>
      </c>
      <c r="P41" s="133">
        <v>8</v>
      </c>
      <c r="Q41" s="133">
        <v>14</v>
      </c>
      <c r="R41" s="134">
        <f t="shared" si="2"/>
        <v>22</v>
      </c>
      <c r="S41" s="118"/>
      <c r="T41" s="135">
        <f t="shared" si="11"/>
        <v>2</v>
      </c>
      <c r="U41" s="131">
        <f t="shared" si="11"/>
        <v>17</v>
      </c>
      <c r="V41" s="131">
        <f t="shared" si="11"/>
        <v>29</v>
      </c>
      <c r="W41" s="136">
        <f t="shared" si="4"/>
        <v>46</v>
      </c>
      <c r="X41" s="168"/>
      <c r="Y41" s="137"/>
      <c r="Z41" s="137"/>
      <c r="AA41" s="121"/>
      <c r="AB41" s="122"/>
      <c r="AC41" s="122"/>
      <c r="AD41" s="122"/>
      <c r="AE41" s="84"/>
      <c r="AF41" s="84"/>
      <c r="AG41" s="84"/>
      <c r="AH41" s="84"/>
      <c r="AI41" s="123"/>
      <c r="AJ41" s="155"/>
      <c r="AK41" s="84"/>
    </row>
    <row r="42" spans="1:41" ht="29.25" thickBot="1" x14ac:dyDescent="0.3">
      <c r="A42" s="144" t="s">
        <v>36</v>
      </c>
      <c r="B42" s="145" t="s">
        <v>41</v>
      </c>
      <c r="C42" s="173" t="s">
        <v>97</v>
      </c>
      <c r="D42" s="174" t="s">
        <v>87</v>
      </c>
      <c r="E42" s="175">
        <v>3062300005</v>
      </c>
      <c r="F42" s="141" t="s">
        <v>15</v>
      </c>
      <c r="G42" s="142"/>
      <c r="H42" s="143"/>
      <c r="I42" s="143"/>
      <c r="J42" s="148">
        <f t="shared" si="0"/>
        <v>0</v>
      </c>
      <c r="K42" s="142">
        <v>1</v>
      </c>
      <c r="L42" s="143">
        <v>11</v>
      </c>
      <c r="M42" s="143">
        <v>8</v>
      </c>
      <c r="N42" s="148">
        <f t="shared" si="1"/>
        <v>19</v>
      </c>
      <c r="O42" s="142">
        <v>1</v>
      </c>
      <c r="P42" s="143">
        <v>14</v>
      </c>
      <c r="Q42" s="143">
        <v>6</v>
      </c>
      <c r="R42" s="149">
        <f t="shared" si="2"/>
        <v>20</v>
      </c>
      <c r="S42" s="118"/>
      <c r="T42" s="189">
        <f t="shared" si="11"/>
        <v>2</v>
      </c>
      <c r="U42" s="190">
        <f t="shared" si="11"/>
        <v>25</v>
      </c>
      <c r="V42" s="190">
        <f t="shared" si="11"/>
        <v>14</v>
      </c>
      <c r="W42" s="191">
        <f t="shared" si="4"/>
        <v>39</v>
      </c>
      <c r="X42" s="152"/>
      <c r="Y42" s="153"/>
      <c r="Z42" s="153"/>
      <c r="AA42" s="153"/>
      <c r="AB42" s="154"/>
      <c r="AC42" s="154"/>
      <c r="AD42" s="84"/>
      <c r="AE42" s="84"/>
      <c r="AF42" s="84"/>
      <c r="AG42" s="84"/>
      <c r="AH42" s="84"/>
      <c r="AI42" s="123"/>
      <c r="AJ42" s="155"/>
      <c r="AK42" s="100"/>
      <c r="AL42" s="1"/>
      <c r="AM42" s="1"/>
      <c r="AO42" s="1"/>
    </row>
    <row r="43" spans="1:41" ht="24" customHeight="1" thickBot="1" x14ac:dyDescent="0.3">
      <c r="A43" s="464"/>
      <c r="B43" s="465"/>
      <c r="C43" s="465"/>
      <c r="D43" s="465"/>
      <c r="E43" s="467"/>
      <c r="F43" s="192"/>
      <c r="G43" s="178">
        <f t="shared" ref="G43:W43" si="12">SUM(G39:G42)</f>
        <v>3</v>
      </c>
      <c r="H43" s="178">
        <f t="shared" si="12"/>
        <v>34</v>
      </c>
      <c r="I43" s="178">
        <f t="shared" si="12"/>
        <v>43</v>
      </c>
      <c r="J43" s="178">
        <f t="shared" si="12"/>
        <v>77</v>
      </c>
      <c r="K43" s="178">
        <f t="shared" si="12"/>
        <v>3</v>
      </c>
      <c r="L43" s="178">
        <f t="shared" si="12"/>
        <v>30</v>
      </c>
      <c r="M43" s="178">
        <f t="shared" si="12"/>
        <v>35</v>
      </c>
      <c r="N43" s="178">
        <f t="shared" si="12"/>
        <v>65</v>
      </c>
      <c r="O43" s="178">
        <f t="shared" si="12"/>
        <v>3</v>
      </c>
      <c r="P43" s="178">
        <f t="shared" si="12"/>
        <v>32</v>
      </c>
      <c r="Q43" s="178">
        <f t="shared" si="12"/>
        <v>28</v>
      </c>
      <c r="R43" s="179">
        <f t="shared" si="12"/>
        <v>60</v>
      </c>
      <c r="S43" s="180">
        <f t="shared" si="12"/>
        <v>0</v>
      </c>
      <c r="T43" s="181">
        <f t="shared" si="12"/>
        <v>9</v>
      </c>
      <c r="U43" s="178">
        <f t="shared" si="12"/>
        <v>96</v>
      </c>
      <c r="V43" s="178">
        <f t="shared" si="12"/>
        <v>106</v>
      </c>
      <c r="W43" s="182">
        <f t="shared" si="12"/>
        <v>202</v>
      </c>
      <c r="X43" s="152"/>
      <c r="Y43" s="153"/>
      <c r="Z43" s="153"/>
      <c r="AA43" s="153"/>
      <c r="AB43" s="154"/>
      <c r="AC43" s="154"/>
      <c r="AD43" s="84"/>
      <c r="AE43" s="84"/>
      <c r="AF43" s="84"/>
      <c r="AG43" s="84"/>
      <c r="AH43" s="84"/>
      <c r="AI43" s="123"/>
      <c r="AJ43" s="155"/>
      <c r="AK43" s="100"/>
      <c r="AL43" s="1"/>
      <c r="AM43" s="1"/>
      <c r="AO43" s="1"/>
    </row>
    <row r="44" spans="1:41" ht="24.95" customHeight="1" x14ac:dyDescent="0.25">
      <c r="A44" s="108" t="s">
        <v>36</v>
      </c>
      <c r="B44" s="109" t="s">
        <v>42</v>
      </c>
      <c r="C44" s="109" t="s">
        <v>98</v>
      </c>
      <c r="D44" s="160" t="s">
        <v>111</v>
      </c>
      <c r="E44" s="161">
        <v>3000000000</v>
      </c>
      <c r="F44" s="162" t="s">
        <v>15</v>
      </c>
      <c r="G44" s="163">
        <v>5</v>
      </c>
      <c r="H44" s="164">
        <v>71</v>
      </c>
      <c r="I44" s="164">
        <v>76</v>
      </c>
      <c r="J44" s="165">
        <f t="shared" si="0"/>
        <v>147</v>
      </c>
      <c r="K44" s="193"/>
      <c r="L44" s="194"/>
      <c r="M44" s="194"/>
      <c r="N44" s="165">
        <f t="shared" si="1"/>
        <v>0</v>
      </c>
      <c r="O44" s="193"/>
      <c r="P44" s="194"/>
      <c r="Q44" s="194"/>
      <c r="R44" s="134">
        <f t="shared" si="2"/>
        <v>0</v>
      </c>
      <c r="S44" s="118"/>
      <c r="T44" s="166">
        <f t="shared" ref="T44:V48" si="13">SUM(G44,K44,O44)</f>
        <v>5</v>
      </c>
      <c r="U44" s="165">
        <f t="shared" si="13"/>
        <v>71</v>
      </c>
      <c r="V44" s="165">
        <f t="shared" si="13"/>
        <v>76</v>
      </c>
      <c r="W44" s="167">
        <f t="shared" si="4"/>
        <v>147</v>
      </c>
      <c r="X44" s="168"/>
      <c r="Y44" s="137"/>
      <c r="Z44" s="137"/>
      <c r="AA44" s="121"/>
      <c r="AB44" s="122"/>
      <c r="AC44" s="122"/>
      <c r="AD44" s="122"/>
      <c r="AE44" s="84"/>
      <c r="AF44" s="84"/>
      <c r="AG44" s="84"/>
      <c r="AH44" s="84"/>
      <c r="AI44" s="123"/>
      <c r="AJ44" s="155"/>
      <c r="AK44" s="84"/>
    </row>
    <row r="45" spans="1:41" ht="24.95" customHeight="1" x14ac:dyDescent="0.25">
      <c r="A45" s="169" t="s">
        <v>36</v>
      </c>
      <c r="B45" s="170" t="s">
        <v>42</v>
      </c>
      <c r="C45" s="170" t="s">
        <v>98</v>
      </c>
      <c r="D45" s="126" t="s">
        <v>49</v>
      </c>
      <c r="E45" s="127">
        <v>3041200004</v>
      </c>
      <c r="F45" s="188" t="s">
        <v>15</v>
      </c>
      <c r="G45" s="171"/>
      <c r="H45" s="172"/>
      <c r="I45" s="172"/>
      <c r="J45" s="131">
        <f t="shared" si="0"/>
        <v>0</v>
      </c>
      <c r="K45" s="171">
        <v>1</v>
      </c>
      <c r="L45" s="172">
        <v>8</v>
      </c>
      <c r="M45" s="172">
        <v>29</v>
      </c>
      <c r="N45" s="131">
        <f t="shared" si="1"/>
        <v>37</v>
      </c>
      <c r="O45" s="171">
        <v>1</v>
      </c>
      <c r="P45" s="172">
        <v>5</v>
      </c>
      <c r="Q45" s="172">
        <v>20</v>
      </c>
      <c r="R45" s="134">
        <f t="shared" si="2"/>
        <v>25</v>
      </c>
      <c r="S45" s="118"/>
      <c r="T45" s="135">
        <f t="shared" si="13"/>
        <v>2</v>
      </c>
      <c r="U45" s="131">
        <f t="shared" si="13"/>
        <v>13</v>
      </c>
      <c r="V45" s="131">
        <f t="shared" si="13"/>
        <v>49</v>
      </c>
      <c r="W45" s="136">
        <f t="shared" si="4"/>
        <v>62</v>
      </c>
      <c r="X45" s="168"/>
      <c r="Y45" s="137"/>
      <c r="Z45" s="137"/>
      <c r="AA45" s="121"/>
      <c r="AB45" s="122"/>
      <c r="AC45" s="122"/>
      <c r="AD45" s="122"/>
      <c r="AE45" s="84"/>
      <c r="AF45" s="84"/>
      <c r="AG45" s="84"/>
      <c r="AH45" s="84"/>
      <c r="AI45" s="123"/>
      <c r="AJ45" s="155"/>
      <c r="AK45" s="84"/>
    </row>
    <row r="46" spans="1:41" ht="24.95" customHeight="1" x14ac:dyDescent="0.25">
      <c r="A46" s="169" t="s">
        <v>36</v>
      </c>
      <c r="B46" s="170" t="s">
        <v>42</v>
      </c>
      <c r="C46" s="170" t="s">
        <v>98</v>
      </c>
      <c r="D46" s="195" t="s">
        <v>161</v>
      </c>
      <c r="E46" s="127">
        <v>3041200005</v>
      </c>
      <c r="F46" s="188" t="s">
        <v>15</v>
      </c>
      <c r="G46" s="171"/>
      <c r="H46" s="172"/>
      <c r="I46" s="172"/>
      <c r="J46" s="131">
        <f t="shared" si="0"/>
        <v>0</v>
      </c>
      <c r="K46" s="176"/>
      <c r="L46" s="177"/>
      <c r="M46" s="177"/>
      <c r="N46" s="131">
        <f t="shared" si="1"/>
        <v>0</v>
      </c>
      <c r="O46" s="176">
        <v>1</v>
      </c>
      <c r="P46" s="177">
        <v>2</v>
      </c>
      <c r="Q46" s="177">
        <v>2</v>
      </c>
      <c r="R46" s="134">
        <f t="shared" si="2"/>
        <v>4</v>
      </c>
      <c r="S46" s="118"/>
      <c r="T46" s="135">
        <f t="shared" si="13"/>
        <v>1</v>
      </c>
      <c r="U46" s="131">
        <f t="shared" si="13"/>
        <v>2</v>
      </c>
      <c r="V46" s="131">
        <f t="shared" si="13"/>
        <v>2</v>
      </c>
      <c r="W46" s="136">
        <f>J46+N46+R46</f>
        <v>4</v>
      </c>
      <c r="X46" s="168"/>
      <c r="Y46" s="137"/>
      <c r="Z46" s="137"/>
      <c r="AA46" s="121"/>
      <c r="AB46" s="122"/>
      <c r="AC46" s="122"/>
      <c r="AD46" s="122"/>
      <c r="AE46" s="84"/>
      <c r="AF46" s="84"/>
      <c r="AG46" s="84"/>
      <c r="AH46" s="84"/>
      <c r="AI46" s="123"/>
      <c r="AJ46" s="155"/>
      <c r="AK46" s="84"/>
    </row>
    <row r="47" spans="1:41" ht="28.5" x14ac:dyDescent="0.25">
      <c r="A47" s="169" t="s">
        <v>36</v>
      </c>
      <c r="B47" s="170" t="s">
        <v>42</v>
      </c>
      <c r="C47" s="170" t="s">
        <v>98</v>
      </c>
      <c r="D47" s="174" t="s">
        <v>140</v>
      </c>
      <c r="E47" s="175">
        <v>3062300005</v>
      </c>
      <c r="F47" s="188" t="s">
        <v>15</v>
      </c>
      <c r="G47" s="171"/>
      <c r="H47" s="172"/>
      <c r="I47" s="172"/>
      <c r="J47" s="131">
        <f t="shared" si="0"/>
        <v>0</v>
      </c>
      <c r="K47" s="142">
        <v>1</v>
      </c>
      <c r="L47" s="143">
        <v>26</v>
      </c>
      <c r="M47" s="143">
        <v>7</v>
      </c>
      <c r="N47" s="131">
        <f t="shared" si="1"/>
        <v>33</v>
      </c>
      <c r="O47" s="142">
        <v>2</v>
      </c>
      <c r="P47" s="143">
        <v>33</v>
      </c>
      <c r="Q47" s="143">
        <v>11</v>
      </c>
      <c r="R47" s="134">
        <f t="shared" si="2"/>
        <v>44</v>
      </c>
      <c r="S47" s="118"/>
      <c r="T47" s="135">
        <f t="shared" si="13"/>
        <v>3</v>
      </c>
      <c r="U47" s="131">
        <f t="shared" si="13"/>
        <v>59</v>
      </c>
      <c r="V47" s="131">
        <f t="shared" si="13"/>
        <v>18</v>
      </c>
      <c r="W47" s="136">
        <f t="shared" si="4"/>
        <v>77</v>
      </c>
      <c r="X47" s="168"/>
      <c r="Y47" s="137"/>
      <c r="Z47" s="137"/>
      <c r="AA47" s="121"/>
      <c r="AB47" s="122"/>
      <c r="AC47" s="122"/>
      <c r="AD47" s="122"/>
      <c r="AE47" s="84"/>
      <c r="AF47" s="84"/>
      <c r="AG47" s="84"/>
      <c r="AH47" s="84"/>
      <c r="AI47" s="123"/>
      <c r="AJ47" s="155"/>
      <c r="AK47" s="100"/>
      <c r="AL47" s="1"/>
    </row>
    <row r="48" spans="1:41" ht="24.95" customHeight="1" thickBot="1" x14ac:dyDescent="0.3">
      <c r="A48" s="144" t="s">
        <v>36</v>
      </c>
      <c r="B48" s="145" t="s">
        <v>42</v>
      </c>
      <c r="C48" s="145" t="s">
        <v>98</v>
      </c>
      <c r="D48" s="174" t="s">
        <v>120</v>
      </c>
      <c r="E48" s="175">
        <v>3072100008</v>
      </c>
      <c r="F48" s="141" t="s">
        <v>15</v>
      </c>
      <c r="G48" s="176"/>
      <c r="H48" s="177"/>
      <c r="I48" s="177"/>
      <c r="J48" s="148">
        <f t="shared" si="0"/>
        <v>0</v>
      </c>
      <c r="K48" s="177">
        <v>2</v>
      </c>
      <c r="L48" s="177">
        <v>23</v>
      </c>
      <c r="M48" s="177">
        <v>22</v>
      </c>
      <c r="N48" s="148">
        <f t="shared" si="1"/>
        <v>45</v>
      </c>
      <c r="O48" s="142">
        <v>2</v>
      </c>
      <c r="P48" s="143">
        <v>28</v>
      </c>
      <c r="Q48" s="143">
        <v>28</v>
      </c>
      <c r="R48" s="149">
        <f t="shared" si="2"/>
        <v>56</v>
      </c>
      <c r="S48" s="118"/>
      <c r="T48" s="189">
        <f t="shared" si="13"/>
        <v>4</v>
      </c>
      <c r="U48" s="190">
        <f t="shared" si="13"/>
        <v>51</v>
      </c>
      <c r="V48" s="190">
        <f t="shared" si="13"/>
        <v>50</v>
      </c>
      <c r="W48" s="191">
        <f t="shared" si="4"/>
        <v>101</v>
      </c>
      <c r="X48" s="152"/>
      <c r="Y48" s="153"/>
      <c r="Z48" s="153"/>
      <c r="AA48" s="153"/>
      <c r="AB48" s="154"/>
      <c r="AC48" s="154"/>
      <c r="AD48" s="84"/>
      <c r="AE48" s="84"/>
      <c r="AF48" s="84"/>
      <c r="AG48" s="84"/>
      <c r="AH48" s="84"/>
      <c r="AI48" s="123"/>
      <c r="AJ48" s="155"/>
      <c r="AK48" s="100"/>
      <c r="AL48" s="1"/>
      <c r="AO48" s="1"/>
    </row>
    <row r="49" spans="1:41" ht="24.95" customHeight="1" thickBot="1" x14ac:dyDescent="0.3">
      <c r="A49" s="464"/>
      <c r="B49" s="465"/>
      <c r="C49" s="465"/>
      <c r="D49" s="465"/>
      <c r="E49" s="465"/>
      <c r="F49" s="466"/>
      <c r="G49" s="178">
        <f t="shared" ref="G49:W49" si="14">SUM(G44:G48)</f>
        <v>5</v>
      </c>
      <c r="H49" s="178">
        <f t="shared" si="14"/>
        <v>71</v>
      </c>
      <c r="I49" s="178">
        <f t="shared" si="14"/>
        <v>76</v>
      </c>
      <c r="J49" s="178">
        <f>SUM(J44:J48)</f>
        <v>147</v>
      </c>
      <c r="K49" s="178">
        <f t="shared" si="14"/>
        <v>4</v>
      </c>
      <c r="L49" s="178">
        <f>SUM(L44:L48)</f>
        <v>57</v>
      </c>
      <c r="M49" s="178">
        <f t="shared" si="14"/>
        <v>58</v>
      </c>
      <c r="N49" s="178">
        <f t="shared" si="14"/>
        <v>115</v>
      </c>
      <c r="O49" s="178">
        <f t="shared" si="14"/>
        <v>6</v>
      </c>
      <c r="P49" s="178">
        <f t="shared" si="14"/>
        <v>68</v>
      </c>
      <c r="Q49" s="178">
        <f t="shared" si="14"/>
        <v>61</v>
      </c>
      <c r="R49" s="179">
        <f t="shared" si="14"/>
        <v>129</v>
      </c>
      <c r="S49" s="180">
        <f t="shared" si="14"/>
        <v>0</v>
      </c>
      <c r="T49" s="181">
        <f t="shared" si="14"/>
        <v>15</v>
      </c>
      <c r="U49" s="178">
        <f>SUM(U44:U48)</f>
        <v>196</v>
      </c>
      <c r="V49" s="178">
        <f t="shared" si="14"/>
        <v>195</v>
      </c>
      <c r="W49" s="182">
        <f t="shared" si="14"/>
        <v>391</v>
      </c>
      <c r="X49" s="152"/>
      <c r="Y49" s="153"/>
      <c r="Z49" s="153"/>
      <c r="AA49" s="153"/>
      <c r="AB49" s="154"/>
      <c r="AC49" s="154"/>
      <c r="AD49" s="84"/>
      <c r="AE49" s="84"/>
      <c r="AF49" s="84"/>
      <c r="AG49" s="84"/>
      <c r="AH49" s="84"/>
      <c r="AI49" s="123"/>
      <c r="AJ49" s="155"/>
      <c r="AK49" s="100"/>
      <c r="AL49" s="1"/>
      <c r="AO49" s="1"/>
    </row>
    <row r="50" spans="1:41" ht="24.95" customHeight="1" x14ac:dyDescent="0.25">
      <c r="A50" s="108" t="s">
        <v>36</v>
      </c>
      <c r="B50" s="109" t="s">
        <v>43</v>
      </c>
      <c r="C50" s="109" t="s">
        <v>99</v>
      </c>
      <c r="D50" s="160" t="s">
        <v>111</v>
      </c>
      <c r="E50" s="161">
        <v>3000000000</v>
      </c>
      <c r="F50" s="162" t="s">
        <v>15</v>
      </c>
      <c r="G50" s="193">
        <v>4</v>
      </c>
      <c r="H50" s="194">
        <v>79</v>
      </c>
      <c r="I50" s="194">
        <v>64</v>
      </c>
      <c r="J50" s="165">
        <f t="shared" si="0"/>
        <v>143</v>
      </c>
      <c r="K50" s="163"/>
      <c r="L50" s="164"/>
      <c r="M50" s="164"/>
      <c r="N50" s="165">
        <f t="shared" si="1"/>
        <v>0</v>
      </c>
      <c r="O50" s="132"/>
      <c r="P50" s="133"/>
      <c r="Q50" s="133"/>
      <c r="R50" s="134">
        <f t="shared" si="2"/>
        <v>0</v>
      </c>
      <c r="S50" s="118"/>
      <c r="T50" s="166">
        <f t="shared" ref="T50:V55" si="15">SUM(G50,K50,O50)</f>
        <v>4</v>
      </c>
      <c r="U50" s="165">
        <f t="shared" si="15"/>
        <v>79</v>
      </c>
      <c r="V50" s="165">
        <f t="shared" si="15"/>
        <v>64</v>
      </c>
      <c r="W50" s="167">
        <f t="shared" si="4"/>
        <v>143</v>
      </c>
      <c r="X50" s="168"/>
      <c r="Y50" s="137"/>
      <c r="Z50" s="137"/>
      <c r="AA50" s="121"/>
      <c r="AB50" s="122"/>
      <c r="AC50" s="122"/>
      <c r="AD50" s="122"/>
      <c r="AE50" s="84"/>
      <c r="AF50" s="84"/>
      <c r="AG50" s="84"/>
      <c r="AH50" s="84"/>
      <c r="AI50" s="123"/>
      <c r="AJ50" s="155"/>
      <c r="AK50" s="84"/>
    </row>
    <row r="51" spans="1:41" ht="24.95" customHeight="1" x14ac:dyDescent="0.25">
      <c r="A51" s="169" t="s">
        <v>36</v>
      </c>
      <c r="B51" s="170" t="s">
        <v>43</v>
      </c>
      <c r="C51" s="170" t="s">
        <v>99</v>
      </c>
      <c r="D51" s="126" t="s">
        <v>50</v>
      </c>
      <c r="E51" s="127">
        <v>3012701002</v>
      </c>
      <c r="F51" s="188" t="s">
        <v>15</v>
      </c>
      <c r="G51" s="171"/>
      <c r="H51" s="172"/>
      <c r="I51" s="172"/>
      <c r="J51" s="131">
        <f t="shared" si="0"/>
        <v>0</v>
      </c>
      <c r="K51" s="171">
        <v>1</v>
      </c>
      <c r="L51" s="172">
        <v>1</v>
      </c>
      <c r="M51" s="172">
        <v>31</v>
      </c>
      <c r="N51" s="131">
        <f t="shared" si="1"/>
        <v>32</v>
      </c>
      <c r="O51" s="132">
        <v>1</v>
      </c>
      <c r="P51" s="133">
        <v>3</v>
      </c>
      <c r="Q51" s="133">
        <v>34</v>
      </c>
      <c r="R51" s="134">
        <f t="shared" si="2"/>
        <v>37</v>
      </c>
      <c r="S51" s="118"/>
      <c r="T51" s="135">
        <f t="shared" si="15"/>
        <v>2</v>
      </c>
      <c r="U51" s="131">
        <f t="shared" si="15"/>
        <v>4</v>
      </c>
      <c r="V51" s="131">
        <f t="shared" si="15"/>
        <v>65</v>
      </c>
      <c r="W51" s="136">
        <f t="shared" si="4"/>
        <v>69</v>
      </c>
      <c r="X51" s="168"/>
      <c r="Y51" s="137"/>
      <c r="Z51" s="137"/>
      <c r="AA51" s="121"/>
      <c r="AB51" s="122"/>
      <c r="AC51" s="122"/>
      <c r="AD51" s="122"/>
      <c r="AE51" s="84"/>
      <c r="AF51" s="84"/>
      <c r="AG51" s="84"/>
      <c r="AH51" s="84"/>
      <c r="AI51" s="123"/>
      <c r="AJ51" s="155"/>
      <c r="AK51" s="84"/>
    </row>
    <row r="52" spans="1:41" ht="24.95" customHeight="1" x14ac:dyDescent="0.25">
      <c r="A52" s="169" t="s">
        <v>36</v>
      </c>
      <c r="B52" s="170" t="s">
        <v>43</v>
      </c>
      <c r="C52" s="170" t="s">
        <v>99</v>
      </c>
      <c r="D52" s="126" t="s">
        <v>125</v>
      </c>
      <c r="E52" s="127">
        <v>3042100008</v>
      </c>
      <c r="F52" s="188" t="s">
        <v>15</v>
      </c>
      <c r="G52" s="171"/>
      <c r="H52" s="172"/>
      <c r="I52" s="172"/>
      <c r="J52" s="131">
        <f t="shared" si="0"/>
        <v>0</v>
      </c>
      <c r="K52" s="132">
        <v>1</v>
      </c>
      <c r="L52" s="133">
        <v>13</v>
      </c>
      <c r="M52" s="133">
        <v>12</v>
      </c>
      <c r="N52" s="131">
        <f t="shared" si="1"/>
        <v>25</v>
      </c>
      <c r="O52" s="132">
        <v>1</v>
      </c>
      <c r="P52" s="133">
        <v>14</v>
      </c>
      <c r="Q52" s="133">
        <v>13</v>
      </c>
      <c r="R52" s="134">
        <f t="shared" si="2"/>
        <v>27</v>
      </c>
      <c r="S52" s="118"/>
      <c r="T52" s="135">
        <f t="shared" si="15"/>
        <v>2</v>
      </c>
      <c r="U52" s="131">
        <f t="shared" si="15"/>
        <v>27</v>
      </c>
      <c r="V52" s="131">
        <f t="shared" si="15"/>
        <v>25</v>
      </c>
      <c r="W52" s="136">
        <f t="shared" si="4"/>
        <v>52</v>
      </c>
      <c r="X52" s="168"/>
      <c r="Y52" s="137"/>
      <c r="Z52" s="137"/>
      <c r="AA52" s="121"/>
      <c r="AB52" s="122"/>
      <c r="AC52" s="122"/>
      <c r="AD52" s="122"/>
      <c r="AE52" s="84"/>
      <c r="AF52" s="84"/>
      <c r="AG52" s="84"/>
      <c r="AH52" s="84"/>
      <c r="AI52" s="123"/>
      <c r="AJ52" s="155"/>
      <c r="AK52" s="84"/>
    </row>
    <row r="53" spans="1:41" ht="32.25" customHeight="1" x14ac:dyDescent="0.25">
      <c r="A53" s="169" t="s">
        <v>36</v>
      </c>
      <c r="B53" s="170" t="s">
        <v>43</v>
      </c>
      <c r="C53" s="170" t="s">
        <v>99</v>
      </c>
      <c r="D53" s="138" t="s">
        <v>148</v>
      </c>
      <c r="E53" s="127">
        <v>3042100009</v>
      </c>
      <c r="F53" s="188" t="s">
        <v>15</v>
      </c>
      <c r="G53" s="176"/>
      <c r="H53" s="177"/>
      <c r="I53" s="177"/>
      <c r="J53" s="131">
        <f t="shared" si="0"/>
        <v>0</v>
      </c>
      <c r="K53" s="196"/>
      <c r="L53" s="185"/>
      <c r="M53" s="185"/>
      <c r="N53" s="131">
        <f t="shared" si="1"/>
        <v>0</v>
      </c>
      <c r="O53" s="196">
        <v>1</v>
      </c>
      <c r="P53" s="185">
        <v>1</v>
      </c>
      <c r="Q53" s="185">
        <v>2</v>
      </c>
      <c r="R53" s="134">
        <f t="shared" si="2"/>
        <v>3</v>
      </c>
      <c r="S53" s="118"/>
      <c r="T53" s="135">
        <f t="shared" si="15"/>
        <v>1</v>
      </c>
      <c r="U53" s="131">
        <f t="shared" si="15"/>
        <v>1</v>
      </c>
      <c r="V53" s="131">
        <f t="shared" si="15"/>
        <v>2</v>
      </c>
      <c r="W53" s="136">
        <f>J53+N53+R53</f>
        <v>3</v>
      </c>
      <c r="X53" s="168"/>
      <c r="Y53" s="137"/>
      <c r="Z53" s="137"/>
      <c r="AA53" s="121"/>
      <c r="AB53" s="122"/>
      <c r="AC53" s="122"/>
      <c r="AD53" s="122"/>
      <c r="AE53" s="84"/>
      <c r="AF53" s="84"/>
      <c r="AG53" s="84"/>
      <c r="AH53" s="84"/>
      <c r="AI53" s="123"/>
      <c r="AJ53" s="155"/>
      <c r="AK53" s="84"/>
    </row>
    <row r="54" spans="1:41" ht="28.5" x14ac:dyDescent="0.25">
      <c r="A54" s="144" t="s">
        <v>36</v>
      </c>
      <c r="B54" s="145" t="s">
        <v>43</v>
      </c>
      <c r="C54" s="125" t="s">
        <v>99</v>
      </c>
      <c r="D54" s="174" t="s">
        <v>140</v>
      </c>
      <c r="E54" s="175">
        <v>3062300005</v>
      </c>
      <c r="F54" s="141" t="s">
        <v>15</v>
      </c>
      <c r="G54" s="176"/>
      <c r="H54" s="177"/>
      <c r="I54" s="177"/>
      <c r="J54" s="131">
        <f t="shared" si="0"/>
        <v>0</v>
      </c>
      <c r="K54" s="142">
        <v>2</v>
      </c>
      <c r="L54" s="143">
        <v>51</v>
      </c>
      <c r="M54" s="143">
        <v>13</v>
      </c>
      <c r="N54" s="131">
        <f t="shared" si="1"/>
        <v>64</v>
      </c>
      <c r="O54" s="142">
        <v>2</v>
      </c>
      <c r="P54" s="143">
        <v>28</v>
      </c>
      <c r="Q54" s="143">
        <v>19</v>
      </c>
      <c r="R54" s="134">
        <f t="shared" si="2"/>
        <v>47</v>
      </c>
      <c r="S54" s="118"/>
      <c r="T54" s="135">
        <f t="shared" si="15"/>
        <v>4</v>
      </c>
      <c r="U54" s="131">
        <f t="shared" si="15"/>
        <v>79</v>
      </c>
      <c r="V54" s="131">
        <f t="shared" si="15"/>
        <v>32</v>
      </c>
      <c r="W54" s="136">
        <f t="shared" si="4"/>
        <v>111</v>
      </c>
      <c r="X54" s="84"/>
      <c r="Y54" s="153"/>
      <c r="Z54" s="153"/>
      <c r="AA54" s="153"/>
      <c r="AB54" s="154"/>
      <c r="AC54" s="154"/>
      <c r="AD54" s="84"/>
      <c r="AE54" s="84"/>
      <c r="AF54" s="84"/>
      <c r="AG54" s="84"/>
      <c r="AH54" s="84"/>
      <c r="AI54" s="123"/>
      <c r="AJ54" s="155"/>
      <c r="AK54" s="100"/>
      <c r="AL54" s="1"/>
    </row>
    <row r="55" spans="1:41" ht="39.75" customHeight="1" thickBot="1" x14ac:dyDescent="0.3">
      <c r="A55" s="144" t="s">
        <v>36</v>
      </c>
      <c r="B55" s="145" t="s">
        <v>43</v>
      </c>
      <c r="C55" s="145" t="s">
        <v>99</v>
      </c>
      <c r="D55" s="197" t="s">
        <v>162</v>
      </c>
      <c r="E55" s="175">
        <v>3062300005</v>
      </c>
      <c r="F55" s="141" t="s">
        <v>15</v>
      </c>
      <c r="G55" s="176"/>
      <c r="H55" s="177"/>
      <c r="I55" s="177"/>
      <c r="J55" s="148">
        <f t="shared" si="0"/>
        <v>0</v>
      </c>
      <c r="K55" s="143"/>
      <c r="L55" s="143"/>
      <c r="M55" s="143"/>
      <c r="N55" s="148">
        <f t="shared" si="1"/>
        <v>0</v>
      </c>
      <c r="O55" s="143">
        <v>1</v>
      </c>
      <c r="P55" s="143">
        <v>2</v>
      </c>
      <c r="Q55" s="143">
        <v>0</v>
      </c>
      <c r="R55" s="149">
        <f t="shared" si="2"/>
        <v>2</v>
      </c>
      <c r="S55" s="118"/>
      <c r="T55" s="150">
        <f t="shared" si="15"/>
        <v>1</v>
      </c>
      <c r="U55" s="148">
        <f t="shared" si="15"/>
        <v>2</v>
      </c>
      <c r="V55" s="148">
        <f t="shared" si="15"/>
        <v>0</v>
      </c>
      <c r="W55" s="151">
        <f>J55+N55+R55</f>
        <v>2</v>
      </c>
      <c r="X55" s="152"/>
      <c r="Y55" s="153"/>
      <c r="Z55" s="153"/>
      <c r="AA55" s="153"/>
      <c r="AB55" s="154"/>
      <c r="AC55" s="154"/>
      <c r="AD55" s="84"/>
      <c r="AE55" s="84"/>
      <c r="AF55" s="84"/>
      <c r="AG55" s="84"/>
      <c r="AH55" s="84"/>
      <c r="AI55" s="123"/>
      <c r="AJ55" s="155"/>
      <c r="AK55" s="100"/>
      <c r="AL55" s="1"/>
      <c r="AO55" s="1"/>
    </row>
    <row r="56" spans="1:41" ht="24" customHeight="1" thickBot="1" x14ac:dyDescent="0.3">
      <c r="A56" s="464"/>
      <c r="B56" s="465"/>
      <c r="C56" s="465"/>
      <c r="D56" s="465"/>
      <c r="E56" s="465"/>
      <c r="F56" s="466"/>
      <c r="G56" s="178">
        <f t="shared" ref="G56:W56" si="16">SUM(G50:G55)</f>
        <v>4</v>
      </c>
      <c r="H56" s="178">
        <f t="shared" si="16"/>
        <v>79</v>
      </c>
      <c r="I56" s="178">
        <f t="shared" si="16"/>
        <v>64</v>
      </c>
      <c r="J56" s="178">
        <f>SUM(J50:J55)</f>
        <v>143</v>
      </c>
      <c r="K56" s="178">
        <f t="shared" si="16"/>
        <v>4</v>
      </c>
      <c r="L56" s="178">
        <f t="shared" si="16"/>
        <v>65</v>
      </c>
      <c r="M56" s="178">
        <f t="shared" si="16"/>
        <v>56</v>
      </c>
      <c r="N56" s="178">
        <f t="shared" si="16"/>
        <v>121</v>
      </c>
      <c r="O56" s="178">
        <f t="shared" si="16"/>
        <v>6</v>
      </c>
      <c r="P56" s="178">
        <f t="shared" si="16"/>
        <v>48</v>
      </c>
      <c r="Q56" s="178">
        <f t="shared" si="16"/>
        <v>68</v>
      </c>
      <c r="R56" s="179">
        <f t="shared" si="16"/>
        <v>116</v>
      </c>
      <c r="S56" s="180">
        <f t="shared" si="16"/>
        <v>0</v>
      </c>
      <c r="T56" s="181">
        <f t="shared" si="16"/>
        <v>14</v>
      </c>
      <c r="U56" s="178">
        <f t="shared" si="16"/>
        <v>192</v>
      </c>
      <c r="V56" s="178">
        <f t="shared" si="16"/>
        <v>188</v>
      </c>
      <c r="W56" s="182">
        <f t="shared" si="16"/>
        <v>380</v>
      </c>
      <c r="X56" s="152"/>
      <c r="Y56" s="153"/>
      <c r="Z56" s="153"/>
      <c r="AA56" s="153"/>
      <c r="AB56" s="154"/>
      <c r="AC56" s="154"/>
      <c r="AD56" s="84"/>
      <c r="AE56" s="84"/>
      <c r="AF56" s="84"/>
      <c r="AG56" s="84"/>
      <c r="AH56" s="84"/>
      <c r="AI56" s="123"/>
      <c r="AJ56" s="155"/>
      <c r="AK56" s="100"/>
      <c r="AL56" s="1"/>
      <c r="AO56" s="1"/>
    </row>
    <row r="57" spans="1:41" ht="24.6" customHeight="1" x14ac:dyDescent="0.25">
      <c r="A57" s="108" t="s">
        <v>36</v>
      </c>
      <c r="B57" s="109" t="s">
        <v>44</v>
      </c>
      <c r="C57" s="109" t="s">
        <v>112</v>
      </c>
      <c r="D57" s="160" t="s">
        <v>111</v>
      </c>
      <c r="E57" s="161">
        <v>3000000000</v>
      </c>
      <c r="F57" s="162" t="s">
        <v>15</v>
      </c>
      <c r="G57" s="187">
        <v>5</v>
      </c>
      <c r="H57" s="133">
        <v>74</v>
      </c>
      <c r="I57" s="133">
        <v>85</v>
      </c>
      <c r="J57" s="165">
        <f t="shared" si="0"/>
        <v>159</v>
      </c>
      <c r="K57" s="164"/>
      <c r="L57" s="164"/>
      <c r="M57" s="164"/>
      <c r="N57" s="165">
        <f t="shared" si="1"/>
        <v>0</v>
      </c>
      <c r="O57" s="164"/>
      <c r="P57" s="164"/>
      <c r="Q57" s="164"/>
      <c r="R57" s="134">
        <f t="shared" si="2"/>
        <v>0</v>
      </c>
      <c r="S57" s="118"/>
      <c r="T57" s="166">
        <f t="shared" ref="T57:V60" si="17">SUM(G57,K57,O57)</f>
        <v>5</v>
      </c>
      <c r="U57" s="165">
        <f t="shared" si="17"/>
        <v>74</v>
      </c>
      <c r="V57" s="165">
        <f t="shared" si="17"/>
        <v>85</v>
      </c>
      <c r="W57" s="167">
        <f t="shared" si="4"/>
        <v>159</v>
      </c>
      <c r="X57" s="168"/>
      <c r="Y57" s="137"/>
      <c r="Z57" s="137"/>
      <c r="AA57" s="121"/>
      <c r="AB57" s="122"/>
      <c r="AC57" s="122"/>
      <c r="AD57" s="122"/>
      <c r="AE57" s="84"/>
      <c r="AF57" s="84"/>
      <c r="AG57" s="84"/>
      <c r="AH57" s="84"/>
      <c r="AI57" s="123"/>
      <c r="AJ57" s="155"/>
      <c r="AK57" s="84"/>
    </row>
    <row r="58" spans="1:41" ht="24.95" customHeight="1" x14ac:dyDescent="0.25">
      <c r="A58" s="169" t="s">
        <v>36</v>
      </c>
      <c r="B58" s="170" t="s">
        <v>44</v>
      </c>
      <c r="C58" s="170" t="s">
        <v>112</v>
      </c>
      <c r="D58" s="126" t="s">
        <v>50</v>
      </c>
      <c r="E58" s="127">
        <v>3012701002</v>
      </c>
      <c r="F58" s="188" t="s">
        <v>15</v>
      </c>
      <c r="G58" s="132"/>
      <c r="H58" s="133"/>
      <c r="I58" s="133"/>
      <c r="J58" s="131">
        <f t="shared" si="0"/>
        <v>0</v>
      </c>
      <c r="K58" s="171">
        <v>2</v>
      </c>
      <c r="L58" s="172">
        <v>2</v>
      </c>
      <c r="M58" s="172">
        <v>42</v>
      </c>
      <c r="N58" s="131">
        <f t="shared" si="1"/>
        <v>44</v>
      </c>
      <c r="O58" s="171">
        <v>2</v>
      </c>
      <c r="P58" s="172">
        <v>7</v>
      </c>
      <c r="Q58" s="172">
        <v>38</v>
      </c>
      <c r="R58" s="134">
        <f t="shared" si="2"/>
        <v>45</v>
      </c>
      <c r="S58" s="118"/>
      <c r="T58" s="135">
        <f t="shared" si="17"/>
        <v>4</v>
      </c>
      <c r="U58" s="131">
        <f t="shared" si="17"/>
        <v>9</v>
      </c>
      <c r="V58" s="131">
        <f t="shared" si="17"/>
        <v>80</v>
      </c>
      <c r="W58" s="136">
        <f t="shared" si="4"/>
        <v>89</v>
      </c>
      <c r="X58" s="168"/>
      <c r="Y58" s="137"/>
      <c r="Z58" s="137"/>
      <c r="AA58" s="121"/>
      <c r="AB58" s="122"/>
      <c r="AC58" s="122"/>
      <c r="AD58" s="122"/>
      <c r="AE58" s="84"/>
      <c r="AF58" s="84"/>
      <c r="AG58" s="84"/>
      <c r="AH58" s="84"/>
      <c r="AI58" s="123"/>
      <c r="AJ58" s="155"/>
      <c r="AK58" s="84"/>
    </row>
    <row r="59" spans="1:41" ht="24.95" customHeight="1" x14ac:dyDescent="0.25">
      <c r="A59" s="169" t="s">
        <v>36</v>
      </c>
      <c r="B59" s="170" t="s">
        <v>44</v>
      </c>
      <c r="C59" s="170" t="s">
        <v>112</v>
      </c>
      <c r="D59" s="146" t="s">
        <v>146</v>
      </c>
      <c r="E59" s="147">
        <v>3031500001</v>
      </c>
      <c r="F59" s="188" t="s">
        <v>15</v>
      </c>
      <c r="G59" s="196"/>
      <c r="H59" s="185"/>
      <c r="I59" s="185"/>
      <c r="J59" s="131">
        <f t="shared" si="0"/>
        <v>0</v>
      </c>
      <c r="K59" s="176">
        <v>1</v>
      </c>
      <c r="L59" s="177">
        <v>13</v>
      </c>
      <c r="M59" s="177">
        <v>25</v>
      </c>
      <c r="N59" s="131">
        <f>SUM(L59:M59)</f>
        <v>38</v>
      </c>
      <c r="O59" s="176">
        <v>1</v>
      </c>
      <c r="P59" s="177">
        <v>10</v>
      </c>
      <c r="Q59" s="177">
        <v>10</v>
      </c>
      <c r="R59" s="134">
        <f t="shared" si="2"/>
        <v>20</v>
      </c>
      <c r="S59" s="118"/>
      <c r="T59" s="135">
        <f t="shared" si="17"/>
        <v>2</v>
      </c>
      <c r="U59" s="131">
        <f t="shared" si="17"/>
        <v>23</v>
      </c>
      <c r="V59" s="131">
        <f t="shared" si="17"/>
        <v>35</v>
      </c>
      <c r="W59" s="136">
        <f>J59+N59+R59</f>
        <v>58</v>
      </c>
      <c r="X59" s="168"/>
      <c r="Y59" s="137"/>
      <c r="Z59" s="137"/>
      <c r="AA59" s="121"/>
      <c r="AB59" s="122"/>
      <c r="AC59" s="122"/>
      <c r="AD59" s="122"/>
      <c r="AE59" s="84"/>
      <c r="AF59" s="84"/>
      <c r="AG59" s="84"/>
      <c r="AH59" s="84"/>
      <c r="AI59" s="123"/>
      <c r="AJ59" s="155"/>
      <c r="AK59" s="84"/>
    </row>
    <row r="60" spans="1:41" ht="24.95" customHeight="1" thickBot="1" x14ac:dyDescent="0.3">
      <c r="A60" s="144" t="s">
        <v>36</v>
      </c>
      <c r="B60" s="145" t="s">
        <v>44</v>
      </c>
      <c r="C60" s="173" t="s">
        <v>112</v>
      </c>
      <c r="D60" s="174" t="s">
        <v>86</v>
      </c>
      <c r="E60" s="175">
        <v>3061300005</v>
      </c>
      <c r="F60" s="141" t="s">
        <v>15</v>
      </c>
      <c r="G60" s="198"/>
      <c r="H60" s="199"/>
      <c r="I60" s="177"/>
      <c r="J60" s="148">
        <f>SUM(H60:I60)</f>
        <v>0</v>
      </c>
      <c r="K60" s="142">
        <v>2</v>
      </c>
      <c r="L60" s="143">
        <v>30</v>
      </c>
      <c r="M60" s="143">
        <v>12</v>
      </c>
      <c r="N60" s="148">
        <f t="shared" si="1"/>
        <v>42</v>
      </c>
      <c r="O60" s="142">
        <v>2</v>
      </c>
      <c r="P60" s="143">
        <v>33</v>
      </c>
      <c r="Q60" s="143">
        <v>12</v>
      </c>
      <c r="R60" s="186">
        <f t="shared" si="2"/>
        <v>45</v>
      </c>
      <c r="S60" s="118"/>
      <c r="T60" s="150">
        <f t="shared" si="17"/>
        <v>4</v>
      </c>
      <c r="U60" s="148">
        <f t="shared" si="17"/>
        <v>63</v>
      </c>
      <c r="V60" s="148">
        <f t="shared" si="17"/>
        <v>24</v>
      </c>
      <c r="W60" s="151">
        <f t="shared" ref="W60:W123" si="18">J60+N60+R60</f>
        <v>87</v>
      </c>
      <c r="X60" s="152"/>
      <c r="Y60" s="153"/>
      <c r="Z60" s="153"/>
      <c r="AA60" s="153"/>
      <c r="AB60" s="154"/>
      <c r="AC60" s="154"/>
      <c r="AD60" s="84"/>
      <c r="AE60" s="84"/>
      <c r="AF60" s="84"/>
      <c r="AG60" s="84"/>
      <c r="AH60" s="84"/>
      <c r="AI60" s="123"/>
      <c r="AJ60" s="155"/>
      <c r="AK60" s="100"/>
      <c r="AL60" s="1"/>
      <c r="AO60" s="1"/>
    </row>
    <row r="61" spans="1:41" ht="24.95" customHeight="1" thickBot="1" x14ac:dyDescent="0.3">
      <c r="A61" s="464"/>
      <c r="B61" s="465"/>
      <c r="C61" s="465"/>
      <c r="D61" s="465"/>
      <c r="E61" s="465"/>
      <c r="F61" s="466"/>
      <c r="G61" s="178">
        <f t="shared" ref="G61:W61" si="19">SUM(G57:G60)</f>
        <v>5</v>
      </c>
      <c r="H61" s="178">
        <f t="shared" si="19"/>
        <v>74</v>
      </c>
      <c r="I61" s="178">
        <f t="shared" si="19"/>
        <v>85</v>
      </c>
      <c r="J61" s="178">
        <f t="shared" si="19"/>
        <v>159</v>
      </c>
      <c r="K61" s="178">
        <f t="shared" si="19"/>
        <v>5</v>
      </c>
      <c r="L61" s="178">
        <f t="shared" si="19"/>
        <v>45</v>
      </c>
      <c r="M61" s="178">
        <f t="shared" si="19"/>
        <v>79</v>
      </c>
      <c r="N61" s="178">
        <f t="shared" si="19"/>
        <v>124</v>
      </c>
      <c r="O61" s="178">
        <f t="shared" si="19"/>
        <v>5</v>
      </c>
      <c r="P61" s="178">
        <f t="shared" si="19"/>
        <v>50</v>
      </c>
      <c r="Q61" s="178">
        <f t="shared" si="19"/>
        <v>60</v>
      </c>
      <c r="R61" s="179">
        <f t="shared" si="19"/>
        <v>110</v>
      </c>
      <c r="S61" s="180">
        <f t="shared" si="19"/>
        <v>0</v>
      </c>
      <c r="T61" s="181">
        <f t="shared" si="19"/>
        <v>15</v>
      </c>
      <c r="U61" s="178">
        <f t="shared" si="19"/>
        <v>169</v>
      </c>
      <c r="V61" s="178">
        <f t="shared" si="19"/>
        <v>224</v>
      </c>
      <c r="W61" s="182">
        <f t="shared" si="19"/>
        <v>393</v>
      </c>
      <c r="X61" s="152"/>
      <c r="Y61" s="153"/>
      <c r="Z61" s="153"/>
      <c r="AA61" s="153"/>
      <c r="AB61" s="154"/>
      <c r="AC61" s="154"/>
      <c r="AD61" s="84"/>
      <c r="AE61" s="84"/>
      <c r="AF61" s="84"/>
      <c r="AG61" s="84"/>
      <c r="AH61" s="84"/>
      <c r="AI61" s="123"/>
      <c r="AJ61" s="155"/>
      <c r="AK61" s="100"/>
      <c r="AL61" s="1"/>
      <c r="AO61" s="1"/>
    </row>
    <row r="62" spans="1:41" ht="24.95" customHeight="1" x14ac:dyDescent="0.25">
      <c r="A62" s="108" t="s">
        <v>36</v>
      </c>
      <c r="B62" s="109" t="s">
        <v>45</v>
      </c>
      <c r="C62" s="109" t="s">
        <v>100</v>
      </c>
      <c r="D62" s="160" t="s">
        <v>111</v>
      </c>
      <c r="E62" s="161">
        <v>3000000000</v>
      </c>
      <c r="F62" s="162" t="s">
        <v>15</v>
      </c>
      <c r="G62" s="163">
        <v>2</v>
      </c>
      <c r="H62" s="164">
        <v>29</v>
      </c>
      <c r="I62" s="164">
        <v>35</v>
      </c>
      <c r="J62" s="165">
        <f t="shared" si="0"/>
        <v>64</v>
      </c>
      <c r="K62" s="163"/>
      <c r="L62" s="164"/>
      <c r="M62" s="164"/>
      <c r="N62" s="165">
        <f t="shared" si="1"/>
        <v>0</v>
      </c>
      <c r="O62" s="132"/>
      <c r="P62" s="133"/>
      <c r="Q62" s="133"/>
      <c r="R62" s="134">
        <f t="shared" si="2"/>
        <v>0</v>
      </c>
      <c r="S62" s="118"/>
      <c r="T62" s="166">
        <f t="shared" ref="T62:V64" si="20">SUM(G62,K62,O62)</f>
        <v>2</v>
      </c>
      <c r="U62" s="165">
        <f t="shared" si="20"/>
        <v>29</v>
      </c>
      <c r="V62" s="165">
        <f t="shared" si="20"/>
        <v>35</v>
      </c>
      <c r="W62" s="167">
        <f t="shared" si="18"/>
        <v>64</v>
      </c>
      <c r="X62" s="168"/>
      <c r="Y62" s="137"/>
      <c r="Z62" s="137"/>
      <c r="AA62" s="121"/>
      <c r="AB62" s="122"/>
      <c r="AC62" s="122"/>
      <c r="AD62" s="122"/>
      <c r="AE62" s="84"/>
      <c r="AF62" s="84"/>
      <c r="AG62" s="84"/>
      <c r="AH62" s="84"/>
      <c r="AI62" s="123"/>
      <c r="AJ62" s="155"/>
      <c r="AK62" s="84"/>
    </row>
    <row r="63" spans="1:41" ht="24.95" customHeight="1" x14ac:dyDescent="0.25">
      <c r="A63" s="169" t="s">
        <v>36</v>
      </c>
      <c r="B63" s="170" t="s">
        <v>45</v>
      </c>
      <c r="C63" s="170" t="s">
        <v>100</v>
      </c>
      <c r="D63" s="126" t="s">
        <v>86</v>
      </c>
      <c r="E63" s="127">
        <v>3061300005</v>
      </c>
      <c r="F63" s="188" t="s">
        <v>15</v>
      </c>
      <c r="G63" s="171"/>
      <c r="H63" s="172"/>
      <c r="I63" s="172"/>
      <c r="J63" s="131">
        <f t="shared" si="0"/>
        <v>0</v>
      </c>
      <c r="K63" s="171">
        <v>1</v>
      </c>
      <c r="L63" s="172">
        <v>9</v>
      </c>
      <c r="M63" s="172">
        <v>5</v>
      </c>
      <c r="N63" s="131">
        <f t="shared" si="1"/>
        <v>14</v>
      </c>
      <c r="O63" s="132">
        <v>1</v>
      </c>
      <c r="P63" s="133">
        <v>3</v>
      </c>
      <c r="Q63" s="133">
        <v>10</v>
      </c>
      <c r="R63" s="134">
        <f t="shared" si="2"/>
        <v>13</v>
      </c>
      <c r="S63" s="118"/>
      <c r="T63" s="135">
        <f t="shared" si="20"/>
        <v>2</v>
      </c>
      <c r="U63" s="131">
        <f t="shared" si="20"/>
        <v>12</v>
      </c>
      <c r="V63" s="131">
        <f t="shared" si="20"/>
        <v>15</v>
      </c>
      <c r="W63" s="136">
        <f t="shared" si="18"/>
        <v>27</v>
      </c>
      <c r="X63" s="168"/>
      <c r="Y63" s="137"/>
      <c r="Z63" s="137"/>
      <c r="AA63" s="121"/>
      <c r="AB63" s="122"/>
      <c r="AC63" s="122"/>
      <c r="AD63" s="122"/>
      <c r="AE63" s="84"/>
      <c r="AF63" s="84"/>
      <c r="AG63" s="84"/>
      <c r="AH63" s="84"/>
      <c r="AI63" s="123"/>
      <c r="AJ63" s="155"/>
      <c r="AK63" s="100"/>
      <c r="AL63" s="1"/>
    </row>
    <row r="64" spans="1:41" ht="24.95" customHeight="1" thickBot="1" x14ac:dyDescent="0.3">
      <c r="A64" s="144" t="s">
        <v>36</v>
      </c>
      <c r="B64" s="145" t="s">
        <v>45</v>
      </c>
      <c r="C64" s="173" t="s">
        <v>100</v>
      </c>
      <c r="D64" s="174" t="s">
        <v>50</v>
      </c>
      <c r="E64" s="175">
        <v>3012701002</v>
      </c>
      <c r="F64" s="141" t="s">
        <v>15</v>
      </c>
      <c r="G64" s="176"/>
      <c r="H64" s="177"/>
      <c r="I64" s="177"/>
      <c r="J64" s="148">
        <f t="shared" si="0"/>
        <v>0</v>
      </c>
      <c r="K64" s="142">
        <v>1</v>
      </c>
      <c r="L64" s="143">
        <v>6</v>
      </c>
      <c r="M64" s="143">
        <v>21</v>
      </c>
      <c r="N64" s="148">
        <f t="shared" si="1"/>
        <v>27</v>
      </c>
      <c r="O64" s="142">
        <v>1</v>
      </c>
      <c r="P64" s="143">
        <v>10</v>
      </c>
      <c r="Q64" s="143">
        <v>10</v>
      </c>
      <c r="R64" s="149">
        <f t="shared" si="2"/>
        <v>20</v>
      </c>
      <c r="S64" s="118"/>
      <c r="T64" s="189">
        <f t="shared" si="20"/>
        <v>2</v>
      </c>
      <c r="U64" s="190">
        <f t="shared" si="20"/>
        <v>16</v>
      </c>
      <c r="V64" s="190">
        <f t="shared" si="20"/>
        <v>31</v>
      </c>
      <c r="W64" s="191">
        <f t="shared" si="18"/>
        <v>47</v>
      </c>
      <c r="X64" s="152"/>
      <c r="Y64" s="153"/>
      <c r="Z64" s="153"/>
      <c r="AA64" s="153"/>
      <c r="AB64" s="154"/>
      <c r="AC64" s="154"/>
      <c r="AD64" s="84"/>
      <c r="AE64" s="84"/>
      <c r="AF64" s="84"/>
      <c r="AG64" s="84"/>
      <c r="AH64" s="84"/>
      <c r="AI64" s="123"/>
      <c r="AJ64" s="155"/>
      <c r="AK64" s="100"/>
      <c r="AL64" s="1"/>
      <c r="AO64" s="1"/>
    </row>
    <row r="65" spans="1:41" ht="24.95" customHeight="1" thickBot="1" x14ac:dyDescent="0.3">
      <c r="A65" s="464"/>
      <c r="B65" s="465"/>
      <c r="C65" s="465"/>
      <c r="D65" s="465"/>
      <c r="E65" s="465"/>
      <c r="F65" s="466"/>
      <c r="G65" s="178">
        <f>SUM(G62:G64)</f>
        <v>2</v>
      </c>
      <c r="H65" s="178">
        <f t="shared" ref="H65:W65" si="21">SUM(H62:H64)</f>
        <v>29</v>
      </c>
      <c r="I65" s="178">
        <f t="shared" si="21"/>
        <v>35</v>
      </c>
      <c r="J65" s="178">
        <f t="shared" si="21"/>
        <v>64</v>
      </c>
      <c r="K65" s="178">
        <f t="shared" si="21"/>
        <v>2</v>
      </c>
      <c r="L65" s="178">
        <f t="shared" si="21"/>
        <v>15</v>
      </c>
      <c r="M65" s="178">
        <f t="shared" si="21"/>
        <v>26</v>
      </c>
      <c r="N65" s="178">
        <f t="shared" si="21"/>
        <v>41</v>
      </c>
      <c r="O65" s="178">
        <f t="shared" si="21"/>
        <v>2</v>
      </c>
      <c r="P65" s="178">
        <f t="shared" si="21"/>
        <v>13</v>
      </c>
      <c r="Q65" s="178">
        <f t="shared" si="21"/>
        <v>20</v>
      </c>
      <c r="R65" s="179">
        <f t="shared" si="21"/>
        <v>33</v>
      </c>
      <c r="S65" s="180">
        <f t="shared" si="21"/>
        <v>0</v>
      </c>
      <c r="T65" s="181">
        <f t="shared" si="21"/>
        <v>6</v>
      </c>
      <c r="U65" s="178">
        <f t="shared" si="21"/>
        <v>57</v>
      </c>
      <c r="V65" s="178">
        <f t="shared" si="21"/>
        <v>81</v>
      </c>
      <c r="W65" s="182">
        <f t="shared" si="21"/>
        <v>138</v>
      </c>
      <c r="X65" s="152"/>
      <c r="Y65" s="153"/>
      <c r="Z65" s="153"/>
      <c r="AA65" s="153"/>
      <c r="AB65" s="154"/>
      <c r="AC65" s="154"/>
      <c r="AD65" s="84"/>
      <c r="AE65" s="84"/>
      <c r="AF65" s="84"/>
      <c r="AG65" s="84"/>
      <c r="AH65" s="84"/>
      <c r="AI65" s="123"/>
      <c r="AJ65" s="155"/>
      <c r="AK65" s="100"/>
      <c r="AL65" s="1"/>
      <c r="AO65" s="1"/>
    </row>
    <row r="66" spans="1:41" ht="24.95" customHeight="1" x14ac:dyDescent="0.3">
      <c r="A66" s="108" t="s">
        <v>36</v>
      </c>
      <c r="B66" s="109" t="s">
        <v>141</v>
      </c>
      <c r="C66" s="109" t="s">
        <v>142</v>
      </c>
      <c r="D66" s="160" t="s">
        <v>111</v>
      </c>
      <c r="E66" s="161">
        <v>3000000000</v>
      </c>
      <c r="F66" s="162" t="s">
        <v>15</v>
      </c>
      <c r="G66" s="183">
        <v>3</v>
      </c>
      <c r="H66" s="164">
        <v>37</v>
      </c>
      <c r="I66" s="164">
        <v>46</v>
      </c>
      <c r="J66" s="165">
        <f>SUM(H66:I66)</f>
        <v>83</v>
      </c>
      <c r="K66" s="132"/>
      <c r="L66" s="133"/>
      <c r="M66" s="133"/>
      <c r="N66" s="165">
        <f t="shared" si="1"/>
        <v>0</v>
      </c>
      <c r="O66" s="132"/>
      <c r="P66" s="133"/>
      <c r="Q66" s="133"/>
      <c r="R66" s="134">
        <f t="shared" ref="R66:R86" si="22">SUM(P66:Q66)</f>
        <v>0</v>
      </c>
      <c r="S66" s="118"/>
      <c r="T66" s="189">
        <f>SUM(G66,K66,O66)</f>
        <v>3</v>
      </c>
      <c r="U66" s="190">
        <f>SUM(H66,L66,P66)</f>
        <v>37</v>
      </c>
      <c r="V66" s="190">
        <f>SUM(I66,M66,Q66)</f>
        <v>46</v>
      </c>
      <c r="W66" s="191">
        <f t="shared" si="18"/>
        <v>83</v>
      </c>
      <c r="X66" s="200"/>
      <c r="Y66" s="153"/>
      <c r="Z66" s="153"/>
      <c r="AA66" s="154"/>
      <c r="AB66" s="154"/>
      <c r="AC66" s="154"/>
      <c r="AD66" s="84"/>
      <c r="AE66" s="84"/>
      <c r="AF66" s="84"/>
      <c r="AG66" s="84"/>
      <c r="AH66" s="84"/>
      <c r="AI66" s="123"/>
      <c r="AJ66" s="155"/>
      <c r="AK66" s="84"/>
    </row>
    <row r="67" spans="1:41" ht="24.95" customHeight="1" x14ac:dyDescent="0.25">
      <c r="A67" s="124" t="s">
        <v>36</v>
      </c>
      <c r="B67" s="125" t="s">
        <v>141</v>
      </c>
      <c r="C67" s="125" t="s">
        <v>142</v>
      </c>
      <c r="D67" s="139" t="s">
        <v>147</v>
      </c>
      <c r="E67" s="140">
        <v>3101500006</v>
      </c>
      <c r="F67" s="128" t="s">
        <v>15</v>
      </c>
      <c r="G67" s="171"/>
      <c r="H67" s="172"/>
      <c r="I67" s="172"/>
      <c r="J67" s="131">
        <f>SUM(H67:I67)</f>
        <v>0</v>
      </c>
      <c r="K67" s="129">
        <v>1</v>
      </c>
      <c r="L67" s="130">
        <v>6</v>
      </c>
      <c r="M67" s="130">
        <v>14</v>
      </c>
      <c r="N67" s="131">
        <f>SUM(L67:M67)</f>
        <v>20</v>
      </c>
      <c r="O67" s="129">
        <v>1</v>
      </c>
      <c r="P67" s="130">
        <v>4</v>
      </c>
      <c r="Q67" s="130">
        <v>13</v>
      </c>
      <c r="R67" s="134">
        <f t="shared" si="22"/>
        <v>17</v>
      </c>
      <c r="S67" s="118"/>
      <c r="T67" s="135">
        <f>SUM(G67,K67,O67)</f>
        <v>2</v>
      </c>
      <c r="U67" s="131">
        <f t="shared" ref="U67:V78" si="23">SUM(H67,L67,P67)</f>
        <v>10</v>
      </c>
      <c r="V67" s="131">
        <f>SUM(I67,M67,Q67)</f>
        <v>27</v>
      </c>
      <c r="W67" s="136">
        <f>J67+N67+R67</f>
        <v>37</v>
      </c>
      <c r="X67" s="152"/>
      <c r="Y67" s="153"/>
      <c r="Z67" s="153"/>
      <c r="AA67" s="154"/>
      <c r="AB67" s="154"/>
      <c r="AC67" s="154"/>
      <c r="AD67" s="84"/>
      <c r="AE67" s="84"/>
      <c r="AF67" s="84"/>
      <c r="AG67" s="84"/>
      <c r="AH67" s="84"/>
      <c r="AI67" s="123"/>
      <c r="AJ67" s="155"/>
      <c r="AK67" s="84"/>
    </row>
    <row r="68" spans="1:41" ht="28.5" x14ac:dyDescent="0.25">
      <c r="A68" s="124" t="s">
        <v>36</v>
      </c>
      <c r="B68" s="125" t="s">
        <v>141</v>
      </c>
      <c r="C68" s="125" t="s">
        <v>142</v>
      </c>
      <c r="D68" s="201" t="s">
        <v>149</v>
      </c>
      <c r="E68" s="175">
        <v>3101500006</v>
      </c>
      <c r="F68" s="128" t="s">
        <v>15</v>
      </c>
      <c r="G68" s="176"/>
      <c r="H68" s="177"/>
      <c r="I68" s="177"/>
      <c r="J68" s="131">
        <f>SUM(H68:I68)</f>
        <v>0</v>
      </c>
      <c r="K68" s="142"/>
      <c r="L68" s="143"/>
      <c r="M68" s="143"/>
      <c r="N68" s="131">
        <f>SUM(L68:M68)</f>
        <v>0</v>
      </c>
      <c r="O68" s="142"/>
      <c r="P68" s="143">
        <v>1</v>
      </c>
      <c r="Q68" s="143"/>
      <c r="R68" s="134">
        <f t="shared" si="22"/>
        <v>1</v>
      </c>
      <c r="S68" s="118"/>
      <c r="T68" s="135">
        <f>SUM(G68,K68,O68)</f>
        <v>0</v>
      </c>
      <c r="U68" s="131">
        <f>SUM(H68,L68,P68)</f>
        <v>1</v>
      </c>
      <c r="V68" s="131">
        <f>SUM(I68,M68,Q68)</f>
        <v>0</v>
      </c>
      <c r="W68" s="136">
        <f>J68+N68+R68</f>
        <v>1</v>
      </c>
      <c r="X68" s="152"/>
      <c r="Y68" s="153"/>
      <c r="Z68" s="153"/>
      <c r="AA68" s="154"/>
      <c r="AB68" s="154"/>
      <c r="AC68" s="154"/>
      <c r="AD68" s="84"/>
      <c r="AE68" s="84"/>
      <c r="AF68" s="84"/>
      <c r="AG68" s="84"/>
      <c r="AH68" s="84"/>
      <c r="AI68" s="123"/>
      <c r="AJ68" s="155"/>
      <c r="AK68" s="84"/>
    </row>
    <row r="69" spans="1:41" ht="28.5" x14ac:dyDescent="0.25">
      <c r="A69" s="144" t="s">
        <v>36</v>
      </c>
      <c r="B69" s="145" t="s">
        <v>141</v>
      </c>
      <c r="C69" s="145" t="s">
        <v>142</v>
      </c>
      <c r="D69" s="174" t="s">
        <v>87</v>
      </c>
      <c r="E69" s="175">
        <v>3062300005</v>
      </c>
      <c r="F69" s="141" t="s">
        <v>15</v>
      </c>
      <c r="G69" s="176"/>
      <c r="H69" s="177"/>
      <c r="I69" s="177"/>
      <c r="J69" s="148">
        <f>SUM(H69:I69)</f>
        <v>0</v>
      </c>
      <c r="K69" s="142">
        <v>1</v>
      </c>
      <c r="L69" s="143">
        <v>16</v>
      </c>
      <c r="M69" s="143">
        <v>6</v>
      </c>
      <c r="N69" s="148">
        <f t="shared" si="1"/>
        <v>22</v>
      </c>
      <c r="O69" s="142">
        <v>1</v>
      </c>
      <c r="P69" s="143">
        <v>6</v>
      </c>
      <c r="Q69" s="143">
        <v>6</v>
      </c>
      <c r="R69" s="149">
        <f t="shared" si="22"/>
        <v>12</v>
      </c>
      <c r="S69" s="118"/>
      <c r="T69" s="150">
        <f>SUM(G69,K69,O69)</f>
        <v>2</v>
      </c>
      <c r="U69" s="148">
        <f t="shared" si="23"/>
        <v>22</v>
      </c>
      <c r="V69" s="148">
        <f>SUM(I69,M69,Q69)</f>
        <v>12</v>
      </c>
      <c r="W69" s="151">
        <f>J69+N69+R69</f>
        <v>34</v>
      </c>
      <c r="X69" s="84"/>
      <c r="Y69" s="153"/>
      <c r="Z69" s="153"/>
      <c r="AA69" s="153"/>
      <c r="AB69" s="154"/>
      <c r="AC69" s="154"/>
      <c r="AD69" s="84"/>
      <c r="AE69" s="84"/>
      <c r="AF69" s="84"/>
      <c r="AG69" s="84"/>
      <c r="AH69" s="84"/>
      <c r="AI69" s="123"/>
      <c r="AJ69" s="155"/>
      <c r="AK69" s="153"/>
    </row>
    <row r="70" spans="1:41" ht="24.95" customHeight="1" thickBot="1" x14ac:dyDescent="0.3">
      <c r="A70" s="144" t="s">
        <v>36</v>
      </c>
      <c r="B70" s="145" t="s">
        <v>141</v>
      </c>
      <c r="C70" s="145" t="s">
        <v>142</v>
      </c>
      <c r="D70" s="174" t="s">
        <v>46</v>
      </c>
      <c r="E70" s="175">
        <v>3051200001</v>
      </c>
      <c r="F70" s="141" t="s">
        <v>15</v>
      </c>
      <c r="G70" s="202"/>
      <c r="H70" s="177"/>
      <c r="I70" s="177"/>
      <c r="J70" s="148">
        <f t="shared" ref="J70:J85" si="24">SUM(H70:I70)</f>
        <v>0</v>
      </c>
      <c r="K70" s="142">
        <v>1</v>
      </c>
      <c r="L70" s="143">
        <v>18</v>
      </c>
      <c r="M70" s="143">
        <v>10</v>
      </c>
      <c r="N70" s="148">
        <f t="shared" si="1"/>
        <v>28</v>
      </c>
      <c r="O70" s="142">
        <v>1</v>
      </c>
      <c r="P70" s="143">
        <v>16</v>
      </c>
      <c r="Q70" s="203">
        <v>5</v>
      </c>
      <c r="R70" s="186">
        <f t="shared" si="22"/>
        <v>21</v>
      </c>
      <c r="S70" s="118"/>
      <c r="T70" s="150">
        <f>SUM(G70,K70,O70)</f>
        <v>2</v>
      </c>
      <c r="U70" s="148">
        <f t="shared" si="23"/>
        <v>34</v>
      </c>
      <c r="V70" s="148">
        <f>SUM(I70,M70,Q70)</f>
        <v>15</v>
      </c>
      <c r="W70" s="151">
        <f>J70+N70+R70</f>
        <v>49</v>
      </c>
      <c r="X70" s="152"/>
      <c r="Y70" s="153"/>
      <c r="Z70" s="153"/>
      <c r="AA70" s="153"/>
      <c r="AB70" s="154"/>
      <c r="AC70" s="154"/>
      <c r="AD70" s="84"/>
      <c r="AE70" s="84"/>
      <c r="AF70" s="84"/>
      <c r="AG70" s="84"/>
      <c r="AH70" s="84"/>
      <c r="AI70" s="123"/>
      <c r="AJ70" s="155"/>
      <c r="AK70" s="153"/>
      <c r="AO70" s="1"/>
    </row>
    <row r="71" spans="1:41" ht="24.95" customHeight="1" thickBot="1" x14ac:dyDescent="0.3">
      <c r="A71" s="464"/>
      <c r="B71" s="465"/>
      <c r="C71" s="465"/>
      <c r="D71" s="465"/>
      <c r="E71" s="465"/>
      <c r="F71" s="466"/>
      <c r="G71" s="178">
        <f t="shared" ref="G71:W71" si="25">SUM(G66:G70)</f>
        <v>3</v>
      </c>
      <c r="H71" s="178">
        <f t="shared" si="25"/>
        <v>37</v>
      </c>
      <c r="I71" s="178">
        <f t="shared" si="25"/>
        <v>46</v>
      </c>
      <c r="J71" s="178">
        <f t="shared" si="25"/>
        <v>83</v>
      </c>
      <c r="K71" s="178">
        <f t="shared" si="25"/>
        <v>3</v>
      </c>
      <c r="L71" s="178">
        <f t="shared" si="25"/>
        <v>40</v>
      </c>
      <c r="M71" s="178">
        <f t="shared" si="25"/>
        <v>30</v>
      </c>
      <c r="N71" s="178">
        <f t="shared" si="25"/>
        <v>70</v>
      </c>
      <c r="O71" s="178">
        <f t="shared" si="25"/>
        <v>3</v>
      </c>
      <c r="P71" s="178">
        <f t="shared" si="25"/>
        <v>27</v>
      </c>
      <c r="Q71" s="178">
        <f t="shared" si="25"/>
        <v>24</v>
      </c>
      <c r="R71" s="179">
        <f t="shared" si="25"/>
        <v>51</v>
      </c>
      <c r="S71" s="180">
        <f t="shared" si="25"/>
        <v>0</v>
      </c>
      <c r="T71" s="181">
        <f t="shared" si="25"/>
        <v>9</v>
      </c>
      <c r="U71" s="178">
        <f t="shared" si="25"/>
        <v>104</v>
      </c>
      <c r="V71" s="178">
        <f t="shared" si="25"/>
        <v>100</v>
      </c>
      <c r="W71" s="182">
        <f t="shared" si="25"/>
        <v>204</v>
      </c>
      <c r="X71" s="152"/>
      <c r="Y71" s="153"/>
      <c r="Z71" s="153"/>
      <c r="AA71" s="153"/>
      <c r="AB71" s="154"/>
      <c r="AC71" s="154"/>
      <c r="AD71" s="84"/>
      <c r="AE71" s="84"/>
      <c r="AF71" s="84"/>
      <c r="AG71" s="84"/>
      <c r="AH71" s="84"/>
      <c r="AI71" s="123"/>
      <c r="AJ71" s="155"/>
      <c r="AK71" s="153"/>
      <c r="AO71" s="1"/>
    </row>
    <row r="72" spans="1:41" ht="24.95" customHeight="1" thickBot="1" x14ac:dyDescent="0.3">
      <c r="A72" s="204" t="s">
        <v>36</v>
      </c>
      <c r="B72" s="205" t="s">
        <v>150</v>
      </c>
      <c r="C72" s="205" t="s">
        <v>151</v>
      </c>
      <c r="D72" s="206" t="s">
        <v>111</v>
      </c>
      <c r="E72" s="207">
        <v>3000000000</v>
      </c>
      <c r="F72" s="208" t="s">
        <v>15</v>
      </c>
      <c r="G72" s="183">
        <v>3</v>
      </c>
      <c r="H72" s="164">
        <v>49</v>
      </c>
      <c r="I72" s="164">
        <v>40</v>
      </c>
      <c r="J72" s="190">
        <f t="shared" si="24"/>
        <v>89</v>
      </c>
      <c r="K72" s="133"/>
      <c r="L72" s="133"/>
      <c r="M72" s="133"/>
      <c r="N72" s="190">
        <f t="shared" si="1"/>
        <v>0</v>
      </c>
      <c r="O72" s="133"/>
      <c r="P72" s="133"/>
      <c r="Q72" s="209"/>
      <c r="R72" s="134">
        <f t="shared" si="22"/>
        <v>0</v>
      </c>
      <c r="S72" s="118"/>
      <c r="T72" s="166">
        <f>SUM(G72,K72,O72)</f>
        <v>3</v>
      </c>
      <c r="U72" s="165">
        <f t="shared" si="23"/>
        <v>49</v>
      </c>
      <c r="V72" s="165">
        <f>SUM(I72,M72,Q72)</f>
        <v>40</v>
      </c>
      <c r="W72" s="167">
        <f>J72+N72+R72</f>
        <v>89</v>
      </c>
      <c r="X72" s="152"/>
      <c r="Y72" s="153"/>
      <c r="Z72" s="153"/>
      <c r="AA72" s="153"/>
      <c r="AB72" s="154"/>
      <c r="AC72" s="154"/>
      <c r="AD72" s="84"/>
      <c r="AE72" s="84"/>
      <c r="AF72" s="84"/>
      <c r="AG72" s="84"/>
      <c r="AH72" s="84"/>
      <c r="AI72" s="123"/>
      <c r="AJ72" s="155"/>
      <c r="AK72" s="153"/>
    </row>
    <row r="73" spans="1:41" ht="24.95" customHeight="1" thickBot="1" x14ac:dyDescent="0.3">
      <c r="A73" s="210" t="s">
        <v>36</v>
      </c>
      <c r="B73" s="211" t="s">
        <v>150</v>
      </c>
      <c r="C73" s="211" t="s">
        <v>151</v>
      </c>
      <c r="D73" s="212" t="s">
        <v>163</v>
      </c>
      <c r="E73" s="213">
        <v>352400002</v>
      </c>
      <c r="F73" s="214" t="s">
        <v>15</v>
      </c>
      <c r="G73" s="183"/>
      <c r="H73" s="164"/>
      <c r="I73" s="164"/>
      <c r="J73" s="148">
        <f t="shared" si="24"/>
        <v>0</v>
      </c>
      <c r="K73" s="133">
        <v>2</v>
      </c>
      <c r="L73" s="133">
        <v>32</v>
      </c>
      <c r="M73" s="133">
        <v>15</v>
      </c>
      <c r="N73" s="148">
        <f t="shared" si="1"/>
        <v>47</v>
      </c>
      <c r="O73" s="133"/>
      <c r="P73" s="133"/>
      <c r="Q73" s="209"/>
      <c r="R73" s="184">
        <f>SUM(P73:Q73)</f>
        <v>0</v>
      </c>
      <c r="S73" s="118"/>
      <c r="T73" s="135">
        <f t="shared" ref="T73:T78" si="26">SUM(G73,K73,O73)</f>
        <v>2</v>
      </c>
      <c r="U73" s="131">
        <f t="shared" si="23"/>
        <v>32</v>
      </c>
      <c r="V73" s="131">
        <f t="shared" si="23"/>
        <v>15</v>
      </c>
      <c r="W73" s="136">
        <f t="shared" ref="W73:W78" si="27">J73+N73+R73</f>
        <v>47</v>
      </c>
      <c r="X73" s="152"/>
      <c r="Y73" s="153"/>
      <c r="Z73" s="153"/>
      <c r="AA73" s="153"/>
      <c r="AB73" s="154"/>
      <c r="AC73" s="154"/>
      <c r="AD73" s="84"/>
      <c r="AE73" s="84"/>
      <c r="AF73" s="84"/>
      <c r="AG73" s="84"/>
      <c r="AH73" s="84"/>
      <c r="AI73" s="123"/>
      <c r="AJ73" s="155"/>
      <c r="AK73" s="153"/>
    </row>
    <row r="74" spans="1:41" ht="24.95" customHeight="1" thickBot="1" x14ac:dyDescent="0.3">
      <c r="A74" s="215" t="s">
        <v>36</v>
      </c>
      <c r="B74" s="173" t="s">
        <v>150</v>
      </c>
      <c r="C74" s="173" t="s">
        <v>151</v>
      </c>
      <c r="D74" s="146" t="s">
        <v>145</v>
      </c>
      <c r="E74" s="147">
        <v>321300001</v>
      </c>
      <c r="F74" s="216" t="s">
        <v>15</v>
      </c>
      <c r="G74" s="217"/>
      <c r="H74" s="194"/>
      <c r="I74" s="194"/>
      <c r="J74" s="148">
        <f t="shared" si="24"/>
        <v>0</v>
      </c>
      <c r="K74" s="185">
        <v>1</v>
      </c>
      <c r="L74" s="185">
        <v>4</v>
      </c>
      <c r="M74" s="185">
        <v>21</v>
      </c>
      <c r="N74" s="148">
        <f t="shared" si="1"/>
        <v>25</v>
      </c>
      <c r="O74" s="185"/>
      <c r="P74" s="185"/>
      <c r="Q74" s="218"/>
      <c r="R74" s="186">
        <f t="shared" si="22"/>
        <v>0</v>
      </c>
      <c r="S74" s="118"/>
      <c r="T74" s="150">
        <f t="shared" si="26"/>
        <v>1</v>
      </c>
      <c r="U74" s="148">
        <f t="shared" si="23"/>
        <v>4</v>
      </c>
      <c r="V74" s="148">
        <f t="shared" si="23"/>
        <v>21</v>
      </c>
      <c r="W74" s="151">
        <f t="shared" si="27"/>
        <v>25</v>
      </c>
      <c r="X74" s="152"/>
      <c r="Y74" s="153"/>
      <c r="Z74" s="153"/>
      <c r="AA74" s="153"/>
      <c r="AB74" s="154"/>
      <c r="AC74" s="154"/>
      <c r="AD74" s="84"/>
      <c r="AE74" s="84"/>
      <c r="AF74" s="84"/>
      <c r="AG74" s="84"/>
      <c r="AH74" s="84"/>
      <c r="AI74" s="123"/>
      <c r="AJ74" s="155"/>
      <c r="AK74" s="153"/>
    </row>
    <row r="75" spans="1:41" ht="24.95" customHeight="1" thickBot="1" x14ac:dyDescent="0.3">
      <c r="A75" s="464"/>
      <c r="B75" s="465"/>
      <c r="C75" s="465"/>
      <c r="D75" s="465"/>
      <c r="E75" s="465"/>
      <c r="F75" s="466"/>
      <c r="G75" s="178">
        <f t="shared" ref="G75:W75" si="28">SUM(G72:G74)</f>
        <v>3</v>
      </c>
      <c r="H75" s="178">
        <f t="shared" si="28"/>
        <v>49</v>
      </c>
      <c r="I75" s="178">
        <f t="shared" si="28"/>
        <v>40</v>
      </c>
      <c r="J75" s="178">
        <f t="shared" si="28"/>
        <v>89</v>
      </c>
      <c r="K75" s="178">
        <f t="shared" si="28"/>
        <v>3</v>
      </c>
      <c r="L75" s="178">
        <f t="shared" si="28"/>
        <v>36</v>
      </c>
      <c r="M75" s="178">
        <f t="shared" si="28"/>
        <v>36</v>
      </c>
      <c r="N75" s="178">
        <f t="shared" si="28"/>
        <v>72</v>
      </c>
      <c r="O75" s="178">
        <f t="shared" si="28"/>
        <v>0</v>
      </c>
      <c r="P75" s="178">
        <f t="shared" si="28"/>
        <v>0</v>
      </c>
      <c r="Q75" s="178">
        <f t="shared" si="28"/>
        <v>0</v>
      </c>
      <c r="R75" s="179">
        <f t="shared" si="28"/>
        <v>0</v>
      </c>
      <c r="S75" s="180">
        <f t="shared" si="28"/>
        <v>0</v>
      </c>
      <c r="T75" s="181">
        <f t="shared" si="28"/>
        <v>6</v>
      </c>
      <c r="U75" s="178">
        <f t="shared" si="28"/>
        <v>85</v>
      </c>
      <c r="V75" s="178">
        <f t="shared" si="28"/>
        <v>76</v>
      </c>
      <c r="W75" s="182">
        <f t="shared" si="28"/>
        <v>161</v>
      </c>
      <c r="X75" s="152"/>
      <c r="Y75" s="153"/>
      <c r="Z75" s="153"/>
      <c r="AA75" s="153"/>
      <c r="AB75" s="154"/>
      <c r="AC75" s="154"/>
      <c r="AD75" s="84"/>
      <c r="AE75" s="84"/>
      <c r="AF75" s="84"/>
      <c r="AG75" s="84"/>
      <c r="AH75" s="84"/>
      <c r="AI75" s="123"/>
      <c r="AJ75" s="155"/>
      <c r="AK75" s="153"/>
    </row>
    <row r="76" spans="1:41" ht="24.95" customHeight="1" thickBot="1" x14ac:dyDescent="0.3">
      <c r="A76" s="204" t="s">
        <v>36</v>
      </c>
      <c r="B76" s="205" t="s">
        <v>152</v>
      </c>
      <c r="C76" s="205" t="s">
        <v>153</v>
      </c>
      <c r="D76" s="206" t="s">
        <v>111</v>
      </c>
      <c r="E76" s="207">
        <v>3000000000</v>
      </c>
      <c r="F76" s="208" t="s">
        <v>15</v>
      </c>
      <c r="G76" s="183">
        <v>3</v>
      </c>
      <c r="H76" s="164">
        <v>34</v>
      </c>
      <c r="I76" s="164">
        <v>46</v>
      </c>
      <c r="J76" s="190">
        <f t="shared" si="24"/>
        <v>80</v>
      </c>
      <c r="K76" s="133"/>
      <c r="L76" s="133"/>
      <c r="M76" s="133"/>
      <c r="N76" s="190">
        <f t="shared" si="1"/>
        <v>0</v>
      </c>
      <c r="O76" s="133"/>
      <c r="P76" s="133"/>
      <c r="Q76" s="209"/>
      <c r="R76" s="134">
        <f t="shared" si="22"/>
        <v>0</v>
      </c>
      <c r="S76" s="118"/>
      <c r="T76" s="166">
        <f t="shared" si="26"/>
        <v>3</v>
      </c>
      <c r="U76" s="165">
        <f t="shared" si="23"/>
        <v>34</v>
      </c>
      <c r="V76" s="165">
        <f t="shared" si="23"/>
        <v>46</v>
      </c>
      <c r="W76" s="167">
        <f t="shared" si="27"/>
        <v>80</v>
      </c>
      <c r="X76" s="152"/>
      <c r="Y76" s="153"/>
      <c r="Z76" s="153"/>
      <c r="AA76" s="153"/>
      <c r="AB76" s="154"/>
      <c r="AC76" s="154"/>
      <c r="AD76" s="84"/>
      <c r="AE76" s="84"/>
      <c r="AF76" s="84"/>
      <c r="AG76" s="84"/>
      <c r="AH76" s="84"/>
      <c r="AI76" s="123"/>
      <c r="AJ76" s="155"/>
      <c r="AK76" s="153"/>
    </row>
    <row r="77" spans="1:41" ht="24.95" customHeight="1" thickBot="1" x14ac:dyDescent="0.3">
      <c r="A77" s="210" t="s">
        <v>36</v>
      </c>
      <c r="B77" s="211" t="s">
        <v>152</v>
      </c>
      <c r="C77" s="211" t="s">
        <v>153</v>
      </c>
      <c r="D77" s="212" t="s">
        <v>48</v>
      </c>
      <c r="E77" s="213">
        <v>2071200001</v>
      </c>
      <c r="F77" s="214" t="s">
        <v>15</v>
      </c>
      <c r="G77" s="219"/>
      <c r="H77" s="172"/>
      <c r="I77" s="172"/>
      <c r="J77" s="148">
        <f t="shared" si="24"/>
        <v>0</v>
      </c>
      <c r="K77" s="130">
        <v>2</v>
      </c>
      <c r="L77" s="130">
        <v>25</v>
      </c>
      <c r="M77" s="130">
        <v>23</v>
      </c>
      <c r="N77" s="148">
        <f t="shared" ref="N77:N128" si="29">SUM(L77:M77)</f>
        <v>48</v>
      </c>
      <c r="O77" s="130"/>
      <c r="P77" s="130"/>
      <c r="Q77" s="220"/>
      <c r="R77" s="184">
        <f t="shared" si="22"/>
        <v>0</v>
      </c>
      <c r="S77" s="118"/>
      <c r="T77" s="135">
        <f t="shared" si="26"/>
        <v>2</v>
      </c>
      <c r="U77" s="131">
        <f t="shared" si="23"/>
        <v>25</v>
      </c>
      <c r="V77" s="131">
        <f t="shared" si="23"/>
        <v>23</v>
      </c>
      <c r="W77" s="136">
        <f t="shared" si="27"/>
        <v>48</v>
      </c>
      <c r="X77" s="152"/>
      <c r="Y77" s="153"/>
      <c r="Z77" s="153"/>
      <c r="AA77" s="153"/>
      <c r="AB77" s="154"/>
      <c r="AC77" s="154"/>
      <c r="AD77" s="84"/>
      <c r="AE77" s="84"/>
      <c r="AF77" s="84"/>
      <c r="AG77" s="84"/>
      <c r="AH77" s="84"/>
      <c r="AI77" s="123"/>
      <c r="AJ77" s="155"/>
      <c r="AK77" s="153"/>
    </row>
    <row r="78" spans="1:41" ht="24.95" customHeight="1" thickBot="1" x14ac:dyDescent="0.3">
      <c r="A78" s="215" t="s">
        <v>36</v>
      </c>
      <c r="B78" s="173" t="s">
        <v>152</v>
      </c>
      <c r="C78" s="173" t="s">
        <v>153</v>
      </c>
      <c r="D78" s="146" t="s">
        <v>164</v>
      </c>
      <c r="E78" s="147">
        <v>2071300011</v>
      </c>
      <c r="F78" s="216" t="s">
        <v>15</v>
      </c>
      <c r="G78" s="202"/>
      <c r="H78" s="177"/>
      <c r="I78" s="177"/>
      <c r="J78" s="148">
        <f t="shared" si="24"/>
        <v>0</v>
      </c>
      <c r="K78" s="143">
        <v>1</v>
      </c>
      <c r="L78" s="143">
        <v>8</v>
      </c>
      <c r="M78" s="143">
        <v>18</v>
      </c>
      <c r="N78" s="148">
        <f t="shared" si="29"/>
        <v>26</v>
      </c>
      <c r="O78" s="143"/>
      <c r="P78" s="143"/>
      <c r="Q78" s="203"/>
      <c r="R78" s="186">
        <f t="shared" si="22"/>
        <v>0</v>
      </c>
      <c r="S78" s="118"/>
      <c r="T78" s="150">
        <f t="shared" si="26"/>
        <v>1</v>
      </c>
      <c r="U78" s="148">
        <f t="shared" si="23"/>
        <v>8</v>
      </c>
      <c r="V78" s="148">
        <f t="shared" si="23"/>
        <v>18</v>
      </c>
      <c r="W78" s="151">
        <f t="shared" si="27"/>
        <v>26</v>
      </c>
      <c r="X78" s="152"/>
      <c r="Y78" s="153"/>
      <c r="Z78" s="153"/>
      <c r="AA78" s="153"/>
      <c r="AB78" s="154"/>
      <c r="AC78" s="154"/>
      <c r="AD78" s="84"/>
      <c r="AE78" s="84"/>
      <c r="AF78" s="84"/>
      <c r="AG78" s="84"/>
      <c r="AH78" s="84"/>
      <c r="AI78" s="123"/>
      <c r="AJ78" s="155"/>
      <c r="AK78" s="153"/>
    </row>
    <row r="79" spans="1:41" ht="24.95" customHeight="1" thickBot="1" x14ac:dyDescent="0.3">
      <c r="A79" s="464"/>
      <c r="B79" s="465"/>
      <c r="C79" s="465"/>
      <c r="D79" s="465"/>
      <c r="E79" s="465"/>
      <c r="F79" s="466"/>
      <c r="G79" s="178">
        <f t="shared" ref="G79:W79" si="30">SUM(G76:G78)</f>
        <v>3</v>
      </c>
      <c r="H79" s="178">
        <f t="shared" si="30"/>
        <v>34</v>
      </c>
      <c r="I79" s="178">
        <f t="shared" si="30"/>
        <v>46</v>
      </c>
      <c r="J79" s="178">
        <f t="shared" si="30"/>
        <v>80</v>
      </c>
      <c r="K79" s="178">
        <f t="shared" si="30"/>
        <v>3</v>
      </c>
      <c r="L79" s="178">
        <f t="shared" si="30"/>
        <v>33</v>
      </c>
      <c r="M79" s="178">
        <f t="shared" si="30"/>
        <v>41</v>
      </c>
      <c r="N79" s="178">
        <f t="shared" si="30"/>
        <v>74</v>
      </c>
      <c r="O79" s="178">
        <f t="shared" si="30"/>
        <v>0</v>
      </c>
      <c r="P79" s="178">
        <f t="shared" si="30"/>
        <v>0</v>
      </c>
      <c r="Q79" s="178">
        <f t="shared" si="30"/>
        <v>0</v>
      </c>
      <c r="R79" s="179">
        <f t="shared" si="30"/>
        <v>0</v>
      </c>
      <c r="S79" s="180">
        <f t="shared" si="30"/>
        <v>0</v>
      </c>
      <c r="T79" s="181">
        <f t="shared" si="30"/>
        <v>6</v>
      </c>
      <c r="U79" s="178">
        <f t="shared" si="30"/>
        <v>67</v>
      </c>
      <c r="V79" s="178">
        <f t="shared" si="30"/>
        <v>87</v>
      </c>
      <c r="W79" s="182">
        <f t="shared" si="30"/>
        <v>154</v>
      </c>
      <c r="X79" s="152"/>
      <c r="Y79" s="153"/>
      <c r="Z79" s="153"/>
      <c r="AA79" s="153"/>
      <c r="AB79" s="154"/>
      <c r="AC79" s="154"/>
      <c r="AD79" s="84"/>
      <c r="AE79" s="84"/>
      <c r="AF79" s="84"/>
      <c r="AG79" s="84"/>
      <c r="AH79" s="84"/>
      <c r="AI79" s="123"/>
      <c r="AJ79" s="155"/>
      <c r="AK79" s="153"/>
    </row>
    <row r="80" spans="1:41" ht="24.95" customHeight="1" thickBot="1" x14ac:dyDescent="0.3">
      <c r="A80" s="204" t="s">
        <v>36</v>
      </c>
      <c r="B80" s="205" t="s">
        <v>154</v>
      </c>
      <c r="C80" s="205" t="s">
        <v>155</v>
      </c>
      <c r="D80" s="206" t="s">
        <v>111</v>
      </c>
      <c r="E80" s="207">
        <v>3000000000</v>
      </c>
      <c r="F80" s="208" t="s">
        <v>15</v>
      </c>
      <c r="G80" s="183">
        <v>3</v>
      </c>
      <c r="H80" s="164">
        <v>46</v>
      </c>
      <c r="I80" s="164">
        <v>47</v>
      </c>
      <c r="J80" s="190">
        <f>SUM(H80:I80)</f>
        <v>93</v>
      </c>
      <c r="K80" s="133"/>
      <c r="L80" s="133"/>
      <c r="M80" s="133"/>
      <c r="N80" s="190">
        <f t="shared" si="29"/>
        <v>0</v>
      </c>
      <c r="O80" s="133"/>
      <c r="P80" s="133"/>
      <c r="Q80" s="209"/>
      <c r="R80" s="134">
        <f t="shared" si="22"/>
        <v>0</v>
      </c>
      <c r="S80" s="118"/>
      <c r="T80" s="166">
        <f t="shared" ref="T80:V82" si="31">SUM(G80,K80,O80)</f>
        <v>3</v>
      </c>
      <c r="U80" s="165">
        <f t="shared" si="31"/>
        <v>46</v>
      </c>
      <c r="V80" s="165">
        <f t="shared" si="31"/>
        <v>47</v>
      </c>
      <c r="W80" s="167">
        <f>J80+N80+R80</f>
        <v>93</v>
      </c>
      <c r="X80" s="152"/>
      <c r="Y80" s="153"/>
      <c r="Z80" s="153"/>
      <c r="AA80" s="153"/>
      <c r="AB80" s="154"/>
      <c r="AC80" s="154"/>
      <c r="AD80" s="84"/>
      <c r="AE80" s="84"/>
      <c r="AF80" s="84"/>
      <c r="AG80" s="84"/>
      <c r="AH80" s="84"/>
      <c r="AI80" s="123"/>
      <c r="AJ80" s="155"/>
      <c r="AK80" s="153"/>
      <c r="AL80" s="9"/>
      <c r="AM80" s="9"/>
      <c r="AN80" s="1"/>
      <c r="AO80" s="1"/>
    </row>
    <row r="81" spans="1:41" ht="24.95" customHeight="1" thickBot="1" x14ac:dyDescent="0.3">
      <c r="A81" s="210" t="s">
        <v>36</v>
      </c>
      <c r="B81" s="211" t="s">
        <v>154</v>
      </c>
      <c r="C81" s="211" t="s">
        <v>155</v>
      </c>
      <c r="D81" s="212" t="s">
        <v>49</v>
      </c>
      <c r="E81" s="213">
        <v>3041200004</v>
      </c>
      <c r="F81" s="214" t="s">
        <v>15</v>
      </c>
      <c r="G81" s="183"/>
      <c r="H81" s="164"/>
      <c r="I81" s="164"/>
      <c r="J81" s="131">
        <f t="shared" si="24"/>
        <v>0</v>
      </c>
      <c r="K81" s="132">
        <v>1</v>
      </c>
      <c r="L81" s="133">
        <v>7</v>
      </c>
      <c r="M81" s="133">
        <v>12</v>
      </c>
      <c r="N81" s="131">
        <f t="shared" si="29"/>
        <v>19</v>
      </c>
      <c r="O81" s="132"/>
      <c r="P81" s="133"/>
      <c r="Q81" s="209"/>
      <c r="R81" s="184">
        <f t="shared" si="22"/>
        <v>0</v>
      </c>
      <c r="S81" s="118"/>
      <c r="T81" s="135">
        <f t="shared" si="31"/>
        <v>1</v>
      </c>
      <c r="U81" s="131">
        <f t="shared" si="31"/>
        <v>7</v>
      </c>
      <c r="V81" s="131">
        <f t="shared" si="31"/>
        <v>12</v>
      </c>
      <c r="W81" s="136">
        <f>J81+N81+R81</f>
        <v>19</v>
      </c>
      <c r="X81" s="152"/>
      <c r="Y81" s="153"/>
      <c r="Z81" s="153"/>
      <c r="AA81" s="153"/>
      <c r="AB81" s="154"/>
      <c r="AC81" s="154"/>
      <c r="AD81" s="84"/>
      <c r="AE81" s="84"/>
      <c r="AF81" s="84"/>
      <c r="AG81" s="84"/>
      <c r="AH81" s="84"/>
      <c r="AI81" s="123"/>
      <c r="AJ81" s="155"/>
      <c r="AK81" s="153"/>
      <c r="AL81" s="9"/>
      <c r="AM81" s="9"/>
      <c r="AN81" s="1"/>
      <c r="AO81" s="1"/>
    </row>
    <row r="82" spans="1:41" ht="24.95" customHeight="1" thickBot="1" x14ac:dyDescent="0.3">
      <c r="A82" s="210" t="s">
        <v>36</v>
      </c>
      <c r="B82" s="211" t="s">
        <v>154</v>
      </c>
      <c r="C82" s="211" t="s">
        <v>155</v>
      </c>
      <c r="D82" s="212" t="s">
        <v>86</v>
      </c>
      <c r="E82" s="213">
        <v>3061300005</v>
      </c>
      <c r="F82" s="214" t="s">
        <v>15</v>
      </c>
      <c r="G82" s="193"/>
      <c r="H82" s="194"/>
      <c r="I82" s="194"/>
      <c r="J82" s="190">
        <f t="shared" si="24"/>
        <v>0</v>
      </c>
      <c r="K82" s="196">
        <v>1</v>
      </c>
      <c r="L82" s="185">
        <v>23</v>
      </c>
      <c r="M82" s="185">
        <v>16</v>
      </c>
      <c r="N82" s="190">
        <f t="shared" si="29"/>
        <v>39</v>
      </c>
      <c r="O82" s="196"/>
      <c r="P82" s="185"/>
      <c r="Q82" s="218"/>
      <c r="R82" s="186">
        <f t="shared" si="22"/>
        <v>0</v>
      </c>
      <c r="S82" s="118"/>
      <c r="T82" s="150">
        <f t="shared" si="31"/>
        <v>1</v>
      </c>
      <c r="U82" s="148">
        <f t="shared" si="31"/>
        <v>23</v>
      </c>
      <c r="V82" s="148">
        <f t="shared" si="31"/>
        <v>16</v>
      </c>
      <c r="W82" s="151">
        <f>J82+N82+R82</f>
        <v>39</v>
      </c>
      <c r="X82" s="152"/>
      <c r="Y82" s="153"/>
      <c r="Z82" s="153"/>
      <c r="AA82" s="153"/>
      <c r="AB82" s="154"/>
      <c r="AC82" s="154"/>
      <c r="AD82" s="84"/>
      <c r="AE82" s="84"/>
      <c r="AF82" s="84"/>
      <c r="AG82" s="84"/>
      <c r="AH82" s="84"/>
      <c r="AI82" s="123"/>
      <c r="AJ82" s="155"/>
      <c r="AK82" s="153"/>
      <c r="AL82" s="9"/>
      <c r="AM82" s="9"/>
      <c r="AN82" s="1"/>
      <c r="AO82" s="1"/>
    </row>
    <row r="83" spans="1:41" ht="24.95" customHeight="1" thickBot="1" x14ac:dyDescent="0.3">
      <c r="A83" s="464"/>
      <c r="B83" s="465"/>
      <c r="C83" s="465"/>
      <c r="D83" s="465"/>
      <c r="E83" s="465"/>
      <c r="F83" s="466"/>
      <c r="G83" s="178">
        <f>SUM(G80:G82)</f>
        <v>3</v>
      </c>
      <c r="H83" s="178">
        <f t="shared" ref="H83:W83" si="32">SUM(H80:H82)</f>
        <v>46</v>
      </c>
      <c r="I83" s="178">
        <f t="shared" si="32"/>
        <v>47</v>
      </c>
      <c r="J83" s="178">
        <f t="shared" si="32"/>
        <v>93</v>
      </c>
      <c r="K83" s="178">
        <f t="shared" si="32"/>
        <v>2</v>
      </c>
      <c r="L83" s="178">
        <f t="shared" si="32"/>
        <v>30</v>
      </c>
      <c r="M83" s="178">
        <f t="shared" si="32"/>
        <v>28</v>
      </c>
      <c r="N83" s="178">
        <f t="shared" si="32"/>
        <v>58</v>
      </c>
      <c r="O83" s="178">
        <f t="shared" si="32"/>
        <v>0</v>
      </c>
      <c r="P83" s="178">
        <f t="shared" si="32"/>
        <v>0</v>
      </c>
      <c r="Q83" s="178">
        <f t="shared" si="32"/>
        <v>0</v>
      </c>
      <c r="R83" s="179">
        <f t="shared" si="32"/>
        <v>0</v>
      </c>
      <c r="S83" s="180">
        <f t="shared" si="32"/>
        <v>0</v>
      </c>
      <c r="T83" s="181">
        <f t="shared" si="32"/>
        <v>5</v>
      </c>
      <c r="U83" s="178">
        <f t="shared" si="32"/>
        <v>76</v>
      </c>
      <c r="V83" s="178">
        <f t="shared" si="32"/>
        <v>75</v>
      </c>
      <c r="W83" s="182">
        <f t="shared" si="32"/>
        <v>151</v>
      </c>
      <c r="X83" s="152"/>
      <c r="Y83" s="153"/>
      <c r="Z83" s="153"/>
      <c r="AA83" s="153"/>
      <c r="AB83" s="154"/>
      <c r="AC83" s="154"/>
      <c r="AD83" s="84"/>
      <c r="AE83" s="84"/>
      <c r="AF83" s="84"/>
      <c r="AG83" s="84"/>
      <c r="AH83" s="84"/>
      <c r="AI83" s="123"/>
      <c r="AJ83" s="155"/>
      <c r="AK83" s="153"/>
      <c r="AL83" s="9"/>
      <c r="AM83" s="9"/>
      <c r="AN83" s="1"/>
      <c r="AO83" s="1"/>
    </row>
    <row r="84" spans="1:41" ht="30" customHeight="1" thickTop="1" thickBot="1" x14ac:dyDescent="0.3">
      <c r="A84" s="480" t="s">
        <v>165</v>
      </c>
      <c r="B84" s="481"/>
      <c r="C84" s="481"/>
      <c r="D84" s="481"/>
      <c r="E84" s="481"/>
      <c r="F84" s="482"/>
      <c r="G84" s="452">
        <f>SUM(G83,G79,G75,G71,G65,G61,G56,G49,G43,G38,G32,G26,G20)</f>
        <v>57</v>
      </c>
      <c r="H84" s="452">
        <f t="shared" ref="H84:W84" si="33">SUM(H83,H79,H75,H71,H65,H61,H56,H49,H43,H38,H32,H26,H20)</f>
        <v>875</v>
      </c>
      <c r="I84" s="452">
        <f t="shared" si="33"/>
        <v>843</v>
      </c>
      <c r="J84" s="452">
        <f>SUM(J83,J79,J75,J71,J65,J61,J56,J49,J43,J38,J32,J26,J20)</f>
        <v>1718</v>
      </c>
      <c r="K84" s="452">
        <f t="shared" si="33"/>
        <v>52</v>
      </c>
      <c r="L84" s="452">
        <f t="shared" si="33"/>
        <v>649</v>
      </c>
      <c r="M84" s="452">
        <f t="shared" si="33"/>
        <v>747</v>
      </c>
      <c r="N84" s="452">
        <f t="shared" si="33"/>
        <v>1396</v>
      </c>
      <c r="O84" s="452">
        <f t="shared" si="33"/>
        <v>48</v>
      </c>
      <c r="P84" s="452">
        <f t="shared" si="33"/>
        <v>551</v>
      </c>
      <c r="Q84" s="452">
        <f t="shared" si="33"/>
        <v>589</v>
      </c>
      <c r="R84" s="453">
        <f t="shared" si="33"/>
        <v>1140</v>
      </c>
      <c r="S84" s="454">
        <f t="shared" si="33"/>
        <v>0</v>
      </c>
      <c r="T84" s="452">
        <f t="shared" si="33"/>
        <v>157</v>
      </c>
      <c r="U84" s="452">
        <f t="shared" si="33"/>
        <v>2075</v>
      </c>
      <c r="V84" s="452">
        <f t="shared" si="33"/>
        <v>2179</v>
      </c>
      <c r="W84" s="455">
        <f t="shared" si="33"/>
        <v>4254</v>
      </c>
      <c r="X84" s="152"/>
      <c r="Y84" s="153"/>
      <c r="Z84" s="153"/>
      <c r="AA84" s="153"/>
      <c r="AB84" s="154"/>
      <c r="AC84" s="154"/>
      <c r="AD84" s="84"/>
      <c r="AE84" s="84"/>
      <c r="AF84" s="84"/>
      <c r="AG84" s="84"/>
      <c r="AH84" s="84"/>
      <c r="AI84" s="123"/>
      <c r="AJ84" s="155"/>
      <c r="AK84" s="153"/>
      <c r="AL84" s="9"/>
      <c r="AM84" s="9"/>
      <c r="AN84" s="1"/>
      <c r="AO84" s="1"/>
    </row>
    <row r="85" spans="1:41" ht="35.1" customHeight="1" thickBot="1" x14ac:dyDescent="0.3">
      <c r="A85" s="221" t="s">
        <v>36</v>
      </c>
      <c r="B85" s="222" t="s">
        <v>51</v>
      </c>
      <c r="C85" s="222" t="s">
        <v>101</v>
      </c>
      <c r="D85" s="223" t="s">
        <v>92</v>
      </c>
      <c r="E85" s="224" t="s">
        <v>91</v>
      </c>
      <c r="F85" s="225" t="s">
        <v>15</v>
      </c>
      <c r="G85" s="312"/>
      <c r="H85" s="313"/>
      <c r="I85" s="313"/>
      <c r="J85" s="190">
        <f t="shared" si="24"/>
        <v>0</v>
      </c>
      <c r="K85" s="314"/>
      <c r="L85" s="313"/>
      <c r="M85" s="313"/>
      <c r="N85" s="190">
        <f t="shared" si="29"/>
        <v>0</v>
      </c>
      <c r="O85" s="132">
        <v>3</v>
      </c>
      <c r="P85" s="133">
        <v>37</v>
      </c>
      <c r="Q85" s="133">
        <v>37</v>
      </c>
      <c r="R85" s="134">
        <f>SUM(P85:Q85)</f>
        <v>74</v>
      </c>
      <c r="S85" s="118"/>
      <c r="T85" s="226">
        <f t="shared" ref="T85:V100" si="34">SUM(G85,K85,O85)</f>
        <v>3</v>
      </c>
      <c r="U85" s="165">
        <f t="shared" si="34"/>
        <v>37</v>
      </c>
      <c r="V85" s="165">
        <f t="shared" si="34"/>
        <v>37</v>
      </c>
      <c r="W85" s="167">
        <f t="shared" si="18"/>
        <v>74</v>
      </c>
      <c r="X85" s="168"/>
      <c r="Y85" s="121"/>
      <c r="Z85" s="121"/>
      <c r="AA85" s="121"/>
      <c r="AB85" s="122"/>
      <c r="AC85" s="122"/>
      <c r="AD85" s="122"/>
      <c r="AE85" s="84"/>
      <c r="AF85" s="84"/>
      <c r="AG85" s="84"/>
      <c r="AH85" s="84"/>
      <c r="AI85" s="123"/>
      <c r="AJ85" s="155"/>
      <c r="AK85" s="84"/>
      <c r="AN85" s="1"/>
      <c r="AO85" s="1"/>
    </row>
    <row r="86" spans="1:41" ht="35.1" customHeight="1" thickBot="1" x14ac:dyDescent="0.3">
      <c r="A86" s="221" t="s">
        <v>36</v>
      </c>
      <c r="B86" s="222" t="s">
        <v>52</v>
      </c>
      <c r="C86" s="222" t="s">
        <v>166</v>
      </c>
      <c r="D86" s="223" t="s">
        <v>92</v>
      </c>
      <c r="E86" s="224" t="s">
        <v>91</v>
      </c>
      <c r="F86" s="225" t="s">
        <v>15</v>
      </c>
      <c r="G86" s="227">
        <v>2</v>
      </c>
      <c r="H86" s="228">
        <v>27</v>
      </c>
      <c r="I86" s="228">
        <v>32</v>
      </c>
      <c r="J86" s="131">
        <f t="shared" ref="J86:J123" si="35">SUM(H86:I86)</f>
        <v>59</v>
      </c>
      <c r="K86" s="227">
        <v>2</v>
      </c>
      <c r="L86" s="228">
        <v>14</v>
      </c>
      <c r="M86" s="228">
        <v>29</v>
      </c>
      <c r="N86" s="131">
        <f t="shared" si="29"/>
        <v>43</v>
      </c>
      <c r="O86" s="227">
        <v>1</v>
      </c>
      <c r="P86" s="228">
        <v>21</v>
      </c>
      <c r="Q86" s="228">
        <v>18</v>
      </c>
      <c r="R86" s="184">
        <f t="shared" si="22"/>
        <v>39</v>
      </c>
      <c r="S86" s="118"/>
      <c r="T86" s="229">
        <f t="shared" si="34"/>
        <v>5</v>
      </c>
      <c r="U86" s="116">
        <f t="shared" si="34"/>
        <v>62</v>
      </c>
      <c r="V86" s="116">
        <f t="shared" si="34"/>
        <v>79</v>
      </c>
      <c r="W86" s="120">
        <f t="shared" si="18"/>
        <v>141</v>
      </c>
      <c r="X86" s="168"/>
      <c r="Y86" s="121"/>
      <c r="Z86" s="121"/>
      <c r="AA86" s="121"/>
      <c r="AB86" s="154"/>
      <c r="AC86" s="154"/>
      <c r="AD86" s="154"/>
      <c r="AE86" s="84"/>
      <c r="AF86" s="84"/>
      <c r="AG86" s="84"/>
      <c r="AH86" s="84"/>
      <c r="AI86" s="123"/>
      <c r="AJ86" s="155"/>
      <c r="AK86" s="84"/>
    </row>
    <row r="87" spans="1:41" ht="35.1" customHeight="1" thickBot="1" x14ac:dyDescent="0.3">
      <c r="A87" s="221" t="s">
        <v>36</v>
      </c>
      <c r="B87" s="222" t="s">
        <v>53</v>
      </c>
      <c r="C87" s="222" t="s">
        <v>102</v>
      </c>
      <c r="D87" s="223" t="s">
        <v>92</v>
      </c>
      <c r="E87" s="224" t="s">
        <v>91</v>
      </c>
      <c r="F87" s="225" t="s">
        <v>15</v>
      </c>
      <c r="G87" s="230">
        <v>2</v>
      </c>
      <c r="H87" s="231">
        <v>29</v>
      </c>
      <c r="I87" s="231">
        <v>32</v>
      </c>
      <c r="J87" s="131">
        <f t="shared" si="35"/>
        <v>61</v>
      </c>
      <c r="K87" s="230">
        <v>1</v>
      </c>
      <c r="L87" s="231">
        <v>9</v>
      </c>
      <c r="M87" s="231">
        <v>18</v>
      </c>
      <c r="N87" s="131">
        <f t="shared" si="29"/>
        <v>27</v>
      </c>
      <c r="O87" s="230">
        <v>1</v>
      </c>
      <c r="P87" s="231">
        <v>13</v>
      </c>
      <c r="Q87" s="231">
        <v>21</v>
      </c>
      <c r="R87" s="134">
        <f t="shared" ref="R87:R128" si="36">SUM(P87:Q87)</f>
        <v>34</v>
      </c>
      <c r="S87" s="118"/>
      <c r="T87" s="229">
        <f t="shared" si="34"/>
        <v>4</v>
      </c>
      <c r="U87" s="116">
        <f t="shared" si="34"/>
        <v>51</v>
      </c>
      <c r="V87" s="116">
        <f t="shared" si="34"/>
        <v>71</v>
      </c>
      <c r="W87" s="120">
        <f t="shared" si="18"/>
        <v>122</v>
      </c>
      <c r="X87" s="168"/>
      <c r="Y87" s="121"/>
      <c r="Z87" s="121"/>
      <c r="AA87" s="121"/>
      <c r="AB87" s="122"/>
      <c r="AC87" s="122"/>
      <c r="AD87" s="122"/>
      <c r="AE87" s="84"/>
      <c r="AF87" s="84"/>
      <c r="AG87" s="84"/>
      <c r="AH87" s="84"/>
      <c r="AI87" s="123"/>
      <c r="AJ87" s="155"/>
      <c r="AK87" s="84"/>
    </row>
    <row r="88" spans="1:41" ht="35.1" customHeight="1" thickBot="1" x14ac:dyDescent="0.3">
      <c r="A88" s="221" t="s">
        <v>36</v>
      </c>
      <c r="B88" s="222" t="s">
        <v>54</v>
      </c>
      <c r="C88" s="222" t="s">
        <v>167</v>
      </c>
      <c r="D88" s="223" t="s">
        <v>92</v>
      </c>
      <c r="E88" s="224" t="s">
        <v>91</v>
      </c>
      <c r="F88" s="225" t="s">
        <v>15</v>
      </c>
      <c r="G88" s="315"/>
      <c r="H88" s="316"/>
      <c r="I88" s="316"/>
      <c r="J88" s="131">
        <f t="shared" si="35"/>
        <v>0</v>
      </c>
      <c r="K88" s="315"/>
      <c r="L88" s="316"/>
      <c r="M88" s="316"/>
      <c r="N88" s="131">
        <f t="shared" si="29"/>
        <v>0</v>
      </c>
      <c r="O88" s="227">
        <v>3</v>
      </c>
      <c r="P88" s="228">
        <v>29</v>
      </c>
      <c r="Q88" s="228">
        <v>31</v>
      </c>
      <c r="R88" s="134">
        <f t="shared" si="36"/>
        <v>60</v>
      </c>
      <c r="S88" s="118"/>
      <c r="T88" s="229">
        <f t="shared" si="34"/>
        <v>3</v>
      </c>
      <c r="U88" s="116">
        <f t="shared" si="34"/>
        <v>29</v>
      </c>
      <c r="V88" s="116">
        <f t="shared" si="34"/>
        <v>31</v>
      </c>
      <c r="W88" s="120">
        <f t="shared" si="18"/>
        <v>60</v>
      </c>
      <c r="X88" s="168"/>
      <c r="Y88" s="121"/>
      <c r="Z88" s="121"/>
      <c r="AA88" s="121"/>
      <c r="AB88" s="122"/>
      <c r="AC88" s="122"/>
      <c r="AD88" s="122"/>
      <c r="AE88" s="84"/>
      <c r="AF88" s="84"/>
      <c r="AG88" s="84"/>
      <c r="AH88" s="84"/>
      <c r="AI88" s="123"/>
      <c r="AJ88" s="155"/>
      <c r="AK88" s="84"/>
    </row>
    <row r="89" spans="1:41" ht="35.1" customHeight="1" thickBot="1" x14ac:dyDescent="0.3">
      <c r="A89" s="221" t="s">
        <v>36</v>
      </c>
      <c r="B89" s="222" t="s">
        <v>55</v>
      </c>
      <c r="C89" s="222" t="s">
        <v>94</v>
      </c>
      <c r="D89" s="223" t="s">
        <v>92</v>
      </c>
      <c r="E89" s="224" t="s">
        <v>91</v>
      </c>
      <c r="F89" s="225" t="s">
        <v>15</v>
      </c>
      <c r="G89" s="227">
        <v>1</v>
      </c>
      <c r="H89" s="228">
        <v>10</v>
      </c>
      <c r="I89" s="228">
        <v>12</v>
      </c>
      <c r="J89" s="131">
        <f t="shared" si="35"/>
        <v>22</v>
      </c>
      <c r="K89" s="227">
        <v>1</v>
      </c>
      <c r="L89" s="228">
        <v>15</v>
      </c>
      <c r="M89" s="228">
        <v>10</v>
      </c>
      <c r="N89" s="131">
        <f t="shared" si="29"/>
        <v>25</v>
      </c>
      <c r="O89" s="227">
        <v>1</v>
      </c>
      <c r="P89" s="228">
        <v>12</v>
      </c>
      <c r="Q89" s="228">
        <v>9</v>
      </c>
      <c r="R89" s="134">
        <f t="shared" si="36"/>
        <v>21</v>
      </c>
      <c r="S89" s="118"/>
      <c r="T89" s="229">
        <f t="shared" si="34"/>
        <v>3</v>
      </c>
      <c r="U89" s="116">
        <f t="shared" si="34"/>
        <v>37</v>
      </c>
      <c r="V89" s="116">
        <f t="shared" si="34"/>
        <v>31</v>
      </c>
      <c r="W89" s="120">
        <f t="shared" si="18"/>
        <v>68</v>
      </c>
      <c r="X89" s="168"/>
      <c r="Y89" s="121"/>
      <c r="Z89" s="121"/>
      <c r="AA89" s="121"/>
      <c r="AB89" s="122"/>
      <c r="AC89" s="122"/>
      <c r="AD89" s="122"/>
      <c r="AE89" s="84"/>
      <c r="AF89" s="84"/>
      <c r="AG89" s="84"/>
      <c r="AH89" s="84"/>
      <c r="AI89" s="123"/>
      <c r="AJ89" s="155"/>
      <c r="AK89" s="84"/>
    </row>
    <row r="90" spans="1:41" ht="35.1" customHeight="1" thickBot="1" x14ac:dyDescent="0.3">
      <c r="A90" s="221" t="s">
        <v>36</v>
      </c>
      <c r="B90" s="222" t="s">
        <v>56</v>
      </c>
      <c r="C90" s="222" t="s">
        <v>168</v>
      </c>
      <c r="D90" s="223" t="s">
        <v>92</v>
      </c>
      <c r="E90" s="224" t="s">
        <v>91</v>
      </c>
      <c r="F90" s="225" t="s">
        <v>15</v>
      </c>
      <c r="G90" s="230">
        <v>2</v>
      </c>
      <c r="H90" s="231">
        <v>35</v>
      </c>
      <c r="I90" s="231">
        <v>29</v>
      </c>
      <c r="J90" s="131">
        <f t="shared" si="35"/>
        <v>64</v>
      </c>
      <c r="K90" s="230">
        <v>2</v>
      </c>
      <c r="L90" s="231">
        <v>23</v>
      </c>
      <c r="M90" s="231">
        <v>38</v>
      </c>
      <c r="N90" s="131">
        <f t="shared" si="29"/>
        <v>61</v>
      </c>
      <c r="O90" s="230">
        <v>1</v>
      </c>
      <c r="P90" s="231">
        <v>11</v>
      </c>
      <c r="Q90" s="231">
        <v>18</v>
      </c>
      <c r="R90" s="134">
        <f t="shared" si="36"/>
        <v>29</v>
      </c>
      <c r="S90" s="118"/>
      <c r="T90" s="229">
        <f t="shared" si="34"/>
        <v>5</v>
      </c>
      <c r="U90" s="116">
        <f t="shared" si="34"/>
        <v>69</v>
      </c>
      <c r="V90" s="116">
        <f t="shared" si="34"/>
        <v>85</v>
      </c>
      <c r="W90" s="120">
        <f t="shared" si="18"/>
        <v>154</v>
      </c>
      <c r="X90" s="168"/>
      <c r="Y90" s="121"/>
      <c r="Z90" s="121"/>
      <c r="AA90" s="121"/>
      <c r="AB90" s="122"/>
      <c r="AC90" s="122"/>
      <c r="AD90" s="122"/>
      <c r="AE90" s="84"/>
      <c r="AF90" s="84"/>
      <c r="AG90" s="84"/>
      <c r="AH90" s="84"/>
      <c r="AI90" s="123"/>
      <c r="AJ90" s="155"/>
      <c r="AK90" s="84"/>
    </row>
    <row r="91" spans="1:41" ht="35.1" customHeight="1" thickBot="1" x14ac:dyDescent="0.3">
      <c r="A91" s="221" t="s">
        <v>36</v>
      </c>
      <c r="B91" s="222" t="s">
        <v>57</v>
      </c>
      <c r="C91" s="222" t="s">
        <v>103</v>
      </c>
      <c r="D91" s="223" t="s">
        <v>92</v>
      </c>
      <c r="E91" s="224" t="s">
        <v>91</v>
      </c>
      <c r="F91" s="225" t="s">
        <v>15</v>
      </c>
      <c r="G91" s="114">
        <v>1</v>
      </c>
      <c r="H91" s="115">
        <v>31</v>
      </c>
      <c r="I91" s="115">
        <v>24</v>
      </c>
      <c r="J91" s="131">
        <f t="shared" si="35"/>
        <v>55</v>
      </c>
      <c r="K91" s="114">
        <v>1</v>
      </c>
      <c r="L91" s="115">
        <v>17</v>
      </c>
      <c r="M91" s="115">
        <v>16</v>
      </c>
      <c r="N91" s="131">
        <f t="shared" si="29"/>
        <v>33</v>
      </c>
      <c r="O91" s="114">
        <v>1</v>
      </c>
      <c r="P91" s="115">
        <v>20</v>
      </c>
      <c r="Q91" s="115">
        <v>14</v>
      </c>
      <c r="R91" s="134">
        <f t="shared" si="36"/>
        <v>34</v>
      </c>
      <c r="S91" s="118"/>
      <c r="T91" s="229">
        <f t="shared" si="34"/>
        <v>3</v>
      </c>
      <c r="U91" s="116">
        <f t="shared" si="34"/>
        <v>68</v>
      </c>
      <c r="V91" s="116">
        <f t="shared" si="34"/>
        <v>54</v>
      </c>
      <c r="W91" s="120">
        <f t="shared" si="18"/>
        <v>122</v>
      </c>
      <c r="X91" s="168"/>
      <c r="Y91" s="121"/>
      <c r="Z91" s="121"/>
      <c r="AA91" s="121"/>
      <c r="AB91" s="122"/>
      <c r="AC91" s="122"/>
      <c r="AD91" s="122"/>
      <c r="AE91" s="84"/>
      <c r="AF91" s="84"/>
      <c r="AG91" s="84"/>
      <c r="AH91" s="84"/>
      <c r="AI91" s="123"/>
      <c r="AJ91" s="155"/>
      <c r="AK91" s="84"/>
    </row>
    <row r="92" spans="1:41" ht="35.1" customHeight="1" thickBot="1" x14ac:dyDescent="0.3">
      <c r="A92" s="221" t="s">
        <v>36</v>
      </c>
      <c r="B92" s="222" t="s">
        <v>58</v>
      </c>
      <c r="C92" s="222" t="s">
        <v>104</v>
      </c>
      <c r="D92" s="223" t="s">
        <v>92</v>
      </c>
      <c r="E92" s="224" t="s">
        <v>91</v>
      </c>
      <c r="F92" s="225" t="s">
        <v>15</v>
      </c>
      <c r="G92" s="114">
        <v>1</v>
      </c>
      <c r="H92" s="115">
        <v>20</v>
      </c>
      <c r="I92" s="115">
        <v>32</v>
      </c>
      <c r="J92" s="131">
        <f t="shared" si="35"/>
        <v>52</v>
      </c>
      <c r="K92" s="114">
        <v>1</v>
      </c>
      <c r="L92" s="115">
        <v>10</v>
      </c>
      <c r="M92" s="115">
        <v>17</v>
      </c>
      <c r="N92" s="131">
        <f t="shared" si="29"/>
        <v>27</v>
      </c>
      <c r="O92" s="114">
        <v>1</v>
      </c>
      <c r="P92" s="115">
        <v>9</v>
      </c>
      <c r="Q92" s="115">
        <v>5</v>
      </c>
      <c r="R92" s="134">
        <f t="shared" si="36"/>
        <v>14</v>
      </c>
      <c r="S92" s="118"/>
      <c r="T92" s="229">
        <f t="shared" si="34"/>
        <v>3</v>
      </c>
      <c r="U92" s="116">
        <f t="shared" si="34"/>
        <v>39</v>
      </c>
      <c r="V92" s="116">
        <f t="shared" si="34"/>
        <v>54</v>
      </c>
      <c r="W92" s="120">
        <f t="shared" si="18"/>
        <v>93</v>
      </c>
      <c r="X92" s="168"/>
      <c r="Y92" s="121"/>
      <c r="Z92" s="121"/>
      <c r="AA92" s="121"/>
      <c r="AB92" s="122"/>
      <c r="AC92" s="122"/>
      <c r="AD92" s="122"/>
      <c r="AE92" s="84"/>
      <c r="AF92" s="84"/>
      <c r="AG92" s="84"/>
      <c r="AH92" s="84"/>
      <c r="AI92" s="123"/>
      <c r="AJ92" s="155"/>
      <c r="AK92" s="84"/>
    </row>
    <row r="93" spans="1:41" ht="35.1" customHeight="1" thickBot="1" x14ac:dyDescent="0.3">
      <c r="A93" s="221" t="s">
        <v>36</v>
      </c>
      <c r="B93" s="222" t="s">
        <v>59</v>
      </c>
      <c r="C93" s="222" t="s">
        <v>169</v>
      </c>
      <c r="D93" s="223" t="s">
        <v>92</v>
      </c>
      <c r="E93" s="224" t="s">
        <v>91</v>
      </c>
      <c r="F93" s="225" t="s">
        <v>15</v>
      </c>
      <c r="G93" s="227">
        <v>1</v>
      </c>
      <c r="H93" s="228">
        <v>15</v>
      </c>
      <c r="I93" s="228">
        <v>18</v>
      </c>
      <c r="J93" s="131">
        <f t="shared" si="35"/>
        <v>33</v>
      </c>
      <c r="K93" s="227">
        <v>2</v>
      </c>
      <c r="L93" s="228">
        <v>33</v>
      </c>
      <c r="M93" s="228">
        <v>19</v>
      </c>
      <c r="N93" s="131">
        <f t="shared" si="29"/>
        <v>52</v>
      </c>
      <c r="O93" s="227">
        <v>1</v>
      </c>
      <c r="P93" s="228">
        <v>17</v>
      </c>
      <c r="Q93" s="228">
        <v>17</v>
      </c>
      <c r="R93" s="134">
        <f t="shared" si="36"/>
        <v>34</v>
      </c>
      <c r="S93" s="118"/>
      <c r="T93" s="229">
        <f t="shared" si="34"/>
        <v>4</v>
      </c>
      <c r="U93" s="116">
        <f t="shared" si="34"/>
        <v>65</v>
      </c>
      <c r="V93" s="116">
        <f t="shared" si="34"/>
        <v>54</v>
      </c>
      <c r="W93" s="120">
        <f t="shared" si="18"/>
        <v>119</v>
      </c>
      <c r="X93" s="168"/>
      <c r="Y93" s="121"/>
      <c r="Z93" s="121"/>
      <c r="AA93" s="121"/>
      <c r="AB93" s="122"/>
      <c r="AC93" s="122"/>
      <c r="AD93" s="122"/>
      <c r="AE93" s="84"/>
      <c r="AF93" s="84"/>
      <c r="AG93" s="84"/>
      <c r="AH93" s="84"/>
      <c r="AI93" s="123"/>
      <c r="AJ93" s="155"/>
      <c r="AK93" s="84"/>
    </row>
    <row r="94" spans="1:41" ht="35.1" customHeight="1" thickBot="1" x14ac:dyDescent="0.3">
      <c r="A94" s="221" t="s">
        <v>36</v>
      </c>
      <c r="B94" s="222" t="s">
        <v>88</v>
      </c>
      <c r="C94" s="222" t="s">
        <v>170</v>
      </c>
      <c r="D94" s="223" t="s">
        <v>92</v>
      </c>
      <c r="E94" s="224" t="s">
        <v>91</v>
      </c>
      <c r="F94" s="225" t="s">
        <v>15</v>
      </c>
      <c r="G94" s="437">
        <v>1</v>
      </c>
      <c r="H94" s="437">
        <v>11</v>
      </c>
      <c r="I94" s="437">
        <v>13</v>
      </c>
      <c r="J94" s="131">
        <f t="shared" si="35"/>
        <v>24</v>
      </c>
      <c r="K94" s="437">
        <v>1</v>
      </c>
      <c r="L94" s="437">
        <v>6</v>
      </c>
      <c r="M94" s="437">
        <v>10</v>
      </c>
      <c r="N94" s="131">
        <f t="shared" si="29"/>
        <v>16</v>
      </c>
      <c r="O94" s="437">
        <v>1</v>
      </c>
      <c r="P94" s="437">
        <v>6</v>
      </c>
      <c r="Q94" s="437">
        <v>8</v>
      </c>
      <c r="R94" s="134">
        <f t="shared" si="36"/>
        <v>14</v>
      </c>
      <c r="S94" s="118"/>
      <c r="T94" s="229">
        <f t="shared" si="34"/>
        <v>3</v>
      </c>
      <c r="U94" s="116">
        <f t="shared" si="34"/>
        <v>23</v>
      </c>
      <c r="V94" s="116">
        <f t="shared" si="34"/>
        <v>31</v>
      </c>
      <c r="W94" s="120">
        <f t="shared" si="18"/>
        <v>54</v>
      </c>
      <c r="X94" s="168"/>
      <c r="Y94" s="121"/>
      <c r="Z94" s="121"/>
      <c r="AA94" s="121"/>
      <c r="AB94" s="122"/>
      <c r="AC94" s="122"/>
      <c r="AD94" s="122"/>
      <c r="AE94" s="84"/>
      <c r="AF94" s="84"/>
      <c r="AG94" s="84"/>
      <c r="AH94" s="84"/>
      <c r="AI94" s="123"/>
      <c r="AJ94" s="155"/>
      <c r="AK94" s="84"/>
    </row>
    <row r="95" spans="1:41" ht="35.1" customHeight="1" thickBot="1" x14ac:dyDescent="0.3">
      <c r="A95" s="221" t="s">
        <v>36</v>
      </c>
      <c r="B95" s="222" t="s">
        <v>60</v>
      </c>
      <c r="C95" s="222" t="s">
        <v>105</v>
      </c>
      <c r="D95" s="223" t="s">
        <v>92</v>
      </c>
      <c r="E95" s="224" t="s">
        <v>91</v>
      </c>
      <c r="F95" s="225" t="s">
        <v>15</v>
      </c>
      <c r="G95" s="230">
        <v>2</v>
      </c>
      <c r="H95" s="231">
        <v>37</v>
      </c>
      <c r="I95" s="231">
        <v>37</v>
      </c>
      <c r="J95" s="131">
        <f t="shared" si="35"/>
        <v>74</v>
      </c>
      <c r="K95" s="230">
        <v>2</v>
      </c>
      <c r="L95" s="231">
        <v>26</v>
      </c>
      <c r="M95" s="231">
        <v>23</v>
      </c>
      <c r="N95" s="131">
        <f t="shared" si="29"/>
        <v>49</v>
      </c>
      <c r="O95" s="230">
        <v>1</v>
      </c>
      <c r="P95" s="231">
        <v>16</v>
      </c>
      <c r="Q95" s="231">
        <v>13</v>
      </c>
      <c r="R95" s="134">
        <f t="shared" si="36"/>
        <v>29</v>
      </c>
      <c r="S95" s="118"/>
      <c r="T95" s="229">
        <f t="shared" si="34"/>
        <v>5</v>
      </c>
      <c r="U95" s="116">
        <f t="shared" si="34"/>
        <v>79</v>
      </c>
      <c r="V95" s="116">
        <f t="shared" si="34"/>
        <v>73</v>
      </c>
      <c r="W95" s="120">
        <f t="shared" si="18"/>
        <v>152</v>
      </c>
      <c r="X95" s="168"/>
      <c r="Y95" s="121"/>
      <c r="Z95" s="121"/>
      <c r="AA95" s="121"/>
      <c r="AB95" s="122"/>
      <c r="AC95" s="122"/>
      <c r="AD95" s="122"/>
      <c r="AE95" s="84"/>
      <c r="AF95" s="84"/>
      <c r="AG95" s="84"/>
      <c r="AH95" s="84"/>
      <c r="AI95" s="123"/>
      <c r="AJ95" s="155"/>
      <c r="AK95" s="84"/>
    </row>
    <row r="96" spans="1:41" ht="35.1" customHeight="1" thickBot="1" x14ac:dyDescent="0.3">
      <c r="A96" s="221" t="s">
        <v>36</v>
      </c>
      <c r="B96" s="222" t="s">
        <v>61</v>
      </c>
      <c r="C96" s="222" t="s">
        <v>143</v>
      </c>
      <c r="D96" s="223" t="s">
        <v>92</v>
      </c>
      <c r="E96" s="224" t="s">
        <v>91</v>
      </c>
      <c r="F96" s="225" t="s">
        <v>15</v>
      </c>
      <c r="G96" s="230">
        <v>1</v>
      </c>
      <c r="H96" s="231">
        <v>24</v>
      </c>
      <c r="I96" s="231">
        <v>21</v>
      </c>
      <c r="J96" s="131">
        <f t="shared" si="35"/>
        <v>45</v>
      </c>
      <c r="K96" s="230">
        <v>1</v>
      </c>
      <c r="L96" s="231">
        <v>25</v>
      </c>
      <c r="M96" s="231">
        <v>15</v>
      </c>
      <c r="N96" s="131">
        <f t="shared" si="29"/>
        <v>40</v>
      </c>
      <c r="O96" s="230">
        <v>1</v>
      </c>
      <c r="P96" s="231">
        <v>14</v>
      </c>
      <c r="Q96" s="231">
        <v>17</v>
      </c>
      <c r="R96" s="134">
        <f t="shared" si="36"/>
        <v>31</v>
      </c>
      <c r="S96" s="118"/>
      <c r="T96" s="229">
        <f t="shared" si="34"/>
        <v>3</v>
      </c>
      <c r="U96" s="116">
        <f t="shared" si="34"/>
        <v>63</v>
      </c>
      <c r="V96" s="116">
        <f t="shared" si="34"/>
        <v>53</v>
      </c>
      <c r="W96" s="120">
        <f t="shared" si="18"/>
        <v>116</v>
      </c>
      <c r="X96" s="168"/>
      <c r="Y96" s="121"/>
      <c r="Z96" s="121"/>
      <c r="AA96" s="121"/>
      <c r="AB96" s="122"/>
      <c r="AC96" s="122"/>
      <c r="AD96" s="122"/>
      <c r="AE96" s="84"/>
      <c r="AF96" s="84"/>
      <c r="AG96" s="84"/>
      <c r="AH96" s="84"/>
      <c r="AI96" s="123"/>
      <c r="AJ96" s="155"/>
      <c r="AK96" s="84"/>
    </row>
    <row r="97" spans="1:37" ht="35.1" customHeight="1" thickBot="1" x14ac:dyDescent="0.3">
      <c r="A97" s="221" t="s">
        <v>36</v>
      </c>
      <c r="B97" s="222" t="s">
        <v>62</v>
      </c>
      <c r="C97" s="222" t="s">
        <v>89</v>
      </c>
      <c r="D97" s="223" t="s">
        <v>92</v>
      </c>
      <c r="E97" s="224" t="s">
        <v>91</v>
      </c>
      <c r="F97" s="225" t="s">
        <v>15</v>
      </c>
      <c r="G97" s="114">
        <v>1</v>
      </c>
      <c r="H97" s="115">
        <v>17</v>
      </c>
      <c r="I97" s="115">
        <v>27</v>
      </c>
      <c r="J97" s="131">
        <f t="shared" si="35"/>
        <v>44</v>
      </c>
      <c r="K97" s="114">
        <v>1</v>
      </c>
      <c r="L97" s="115">
        <v>15</v>
      </c>
      <c r="M97" s="115">
        <v>20</v>
      </c>
      <c r="N97" s="131">
        <f t="shared" si="29"/>
        <v>35</v>
      </c>
      <c r="O97" s="114">
        <v>1</v>
      </c>
      <c r="P97" s="115">
        <v>7</v>
      </c>
      <c r="Q97" s="115">
        <v>22</v>
      </c>
      <c r="R97" s="134">
        <f t="shared" si="36"/>
        <v>29</v>
      </c>
      <c r="S97" s="118"/>
      <c r="T97" s="229">
        <f t="shared" si="34"/>
        <v>3</v>
      </c>
      <c r="U97" s="116">
        <f t="shared" si="34"/>
        <v>39</v>
      </c>
      <c r="V97" s="116">
        <f t="shared" si="34"/>
        <v>69</v>
      </c>
      <c r="W97" s="120">
        <f t="shared" si="18"/>
        <v>108</v>
      </c>
      <c r="X97" s="168"/>
      <c r="Y97" s="121"/>
      <c r="Z97" s="121"/>
      <c r="AA97" s="121"/>
      <c r="AB97" s="122"/>
      <c r="AC97" s="122"/>
      <c r="AD97" s="122"/>
      <c r="AE97" s="84"/>
      <c r="AF97" s="84"/>
      <c r="AG97" s="84"/>
      <c r="AH97" s="84"/>
      <c r="AI97" s="123"/>
      <c r="AJ97" s="155"/>
      <c r="AK97" s="84"/>
    </row>
    <row r="98" spans="1:37" ht="35.1" customHeight="1" thickBot="1" x14ac:dyDescent="0.3">
      <c r="A98" s="221" t="s">
        <v>36</v>
      </c>
      <c r="B98" s="222" t="s">
        <v>63</v>
      </c>
      <c r="C98" s="222" t="s">
        <v>171</v>
      </c>
      <c r="D98" s="223" t="s">
        <v>92</v>
      </c>
      <c r="E98" s="224" t="s">
        <v>91</v>
      </c>
      <c r="F98" s="225" t="s">
        <v>15</v>
      </c>
      <c r="G98" s="227">
        <v>2</v>
      </c>
      <c r="H98" s="228">
        <v>37</v>
      </c>
      <c r="I98" s="228">
        <v>28</v>
      </c>
      <c r="J98" s="131">
        <f t="shared" si="35"/>
        <v>65</v>
      </c>
      <c r="K98" s="227">
        <v>2</v>
      </c>
      <c r="L98" s="228">
        <v>29</v>
      </c>
      <c r="M98" s="228">
        <v>20</v>
      </c>
      <c r="N98" s="131">
        <f t="shared" si="29"/>
        <v>49</v>
      </c>
      <c r="O98" s="227">
        <v>1</v>
      </c>
      <c r="P98" s="228">
        <v>20</v>
      </c>
      <c r="Q98" s="228">
        <v>20</v>
      </c>
      <c r="R98" s="134">
        <f t="shared" si="36"/>
        <v>40</v>
      </c>
      <c r="S98" s="118"/>
      <c r="T98" s="229">
        <f t="shared" si="34"/>
        <v>5</v>
      </c>
      <c r="U98" s="116">
        <f t="shared" si="34"/>
        <v>86</v>
      </c>
      <c r="V98" s="116">
        <f t="shared" si="34"/>
        <v>68</v>
      </c>
      <c r="W98" s="120">
        <f t="shared" si="18"/>
        <v>154</v>
      </c>
      <c r="X98" s="168"/>
      <c r="Y98" s="121"/>
      <c r="Z98" s="121"/>
      <c r="AA98" s="121"/>
      <c r="AB98" s="122"/>
      <c r="AC98" s="122"/>
      <c r="AD98" s="122"/>
      <c r="AE98" s="84"/>
      <c r="AF98" s="84"/>
      <c r="AG98" s="84"/>
      <c r="AH98" s="84"/>
      <c r="AI98" s="123"/>
      <c r="AJ98" s="155"/>
      <c r="AK98" s="84"/>
    </row>
    <row r="99" spans="1:37" ht="35.1" customHeight="1" thickBot="1" x14ac:dyDescent="0.3">
      <c r="A99" s="221" t="s">
        <v>36</v>
      </c>
      <c r="B99" s="222" t="s">
        <v>90</v>
      </c>
      <c r="C99" s="222" t="s">
        <v>172</v>
      </c>
      <c r="D99" s="223" t="s">
        <v>92</v>
      </c>
      <c r="E99" s="224" t="s">
        <v>91</v>
      </c>
      <c r="F99" s="225" t="s">
        <v>15</v>
      </c>
      <c r="G99" s="232">
        <v>2</v>
      </c>
      <c r="H99" s="233">
        <v>17</v>
      </c>
      <c r="I99" s="233">
        <v>26</v>
      </c>
      <c r="J99" s="131">
        <f t="shared" si="35"/>
        <v>43</v>
      </c>
      <c r="K99" s="232">
        <v>1</v>
      </c>
      <c r="L99" s="233">
        <v>13</v>
      </c>
      <c r="M99" s="233">
        <v>26</v>
      </c>
      <c r="N99" s="131">
        <f t="shared" si="29"/>
        <v>39</v>
      </c>
      <c r="O99" s="232">
        <v>1</v>
      </c>
      <c r="P99" s="233">
        <v>13</v>
      </c>
      <c r="Q99" s="233">
        <v>19</v>
      </c>
      <c r="R99" s="134">
        <f t="shared" si="36"/>
        <v>32</v>
      </c>
      <c r="S99" s="118"/>
      <c r="T99" s="229">
        <f t="shared" si="34"/>
        <v>4</v>
      </c>
      <c r="U99" s="116">
        <f t="shared" si="34"/>
        <v>43</v>
      </c>
      <c r="V99" s="116">
        <f t="shared" si="34"/>
        <v>71</v>
      </c>
      <c r="W99" s="120">
        <f t="shared" si="18"/>
        <v>114</v>
      </c>
      <c r="X99" s="121"/>
      <c r="Y99" s="121"/>
      <c r="Z99" s="121"/>
      <c r="AA99" s="121"/>
      <c r="AB99" s="122"/>
      <c r="AC99" s="122"/>
      <c r="AD99" s="122"/>
      <c r="AE99" s="84"/>
      <c r="AF99" s="84"/>
      <c r="AG99" s="84"/>
      <c r="AH99" s="84"/>
      <c r="AI99" s="123"/>
      <c r="AJ99" s="155"/>
      <c r="AK99" s="84"/>
    </row>
    <row r="100" spans="1:37" ht="35.1" customHeight="1" thickBot="1" x14ac:dyDescent="0.3">
      <c r="A100" s="221" t="s">
        <v>36</v>
      </c>
      <c r="B100" s="222" t="s">
        <v>64</v>
      </c>
      <c r="C100" s="222" t="s">
        <v>173</v>
      </c>
      <c r="D100" s="223" t="s">
        <v>92</v>
      </c>
      <c r="E100" s="224" t="s">
        <v>91</v>
      </c>
      <c r="F100" s="225" t="s">
        <v>15</v>
      </c>
      <c r="G100" s="187">
        <v>1</v>
      </c>
      <c r="H100" s="133">
        <v>12</v>
      </c>
      <c r="I100" s="133">
        <v>16</v>
      </c>
      <c r="J100" s="131">
        <f t="shared" si="35"/>
        <v>28</v>
      </c>
      <c r="K100" s="133">
        <v>1</v>
      </c>
      <c r="L100" s="133">
        <v>7</v>
      </c>
      <c r="M100" s="133">
        <v>9</v>
      </c>
      <c r="N100" s="131">
        <f t="shared" si="29"/>
        <v>16</v>
      </c>
      <c r="O100" s="133">
        <v>1</v>
      </c>
      <c r="P100" s="133">
        <v>5</v>
      </c>
      <c r="Q100" s="133">
        <v>9</v>
      </c>
      <c r="R100" s="134">
        <f t="shared" si="36"/>
        <v>14</v>
      </c>
      <c r="S100" s="118"/>
      <c r="T100" s="229">
        <f t="shared" si="34"/>
        <v>3</v>
      </c>
      <c r="U100" s="116">
        <f t="shared" si="34"/>
        <v>24</v>
      </c>
      <c r="V100" s="116">
        <f t="shared" si="34"/>
        <v>34</v>
      </c>
      <c r="W100" s="120">
        <f t="shared" si="18"/>
        <v>58</v>
      </c>
      <c r="X100" s="121"/>
      <c r="Y100" s="121"/>
      <c r="Z100" s="121"/>
      <c r="AA100" s="121"/>
      <c r="AB100" s="122"/>
      <c r="AC100" s="122"/>
      <c r="AD100" s="122"/>
      <c r="AE100" s="84"/>
      <c r="AF100" s="84"/>
      <c r="AG100" s="84"/>
      <c r="AH100" s="84"/>
      <c r="AI100" s="123"/>
      <c r="AJ100" s="155"/>
      <c r="AK100" s="84"/>
    </row>
    <row r="101" spans="1:37" ht="35.1" customHeight="1" thickBot="1" x14ac:dyDescent="0.3">
      <c r="A101" s="221" t="s">
        <v>36</v>
      </c>
      <c r="B101" s="222" t="s">
        <v>65</v>
      </c>
      <c r="C101" s="222" t="s">
        <v>106</v>
      </c>
      <c r="D101" s="223" t="s">
        <v>92</v>
      </c>
      <c r="E101" s="224" t="s">
        <v>91</v>
      </c>
      <c r="F101" s="225" t="s">
        <v>15</v>
      </c>
      <c r="G101" s="230">
        <v>2</v>
      </c>
      <c r="H101" s="231">
        <v>25</v>
      </c>
      <c r="I101" s="231">
        <v>18</v>
      </c>
      <c r="J101" s="131">
        <f t="shared" si="35"/>
        <v>43</v>
      </c>
      <c r="K101" s="230">
        <v>1</v>
      </c>
      <c r="L101" s="231">
        <v>15</v>
      </c>
      <c r="M101" s="231">
        <v>16</v>
      </c>
      <c r="N101" s="131">
        <f t="shared" si="29"/>
        <v>31</v>
      </c>
      <c r="O101" s="230">
        <v>1</v>
      </c>
      <c r="P101" s="231">
        <v>18</v>
      </c>
      <c r="Q101" s="231">
        <v>14</v>
      </c>
      <c r="R101" s="134">
        <f t="shared" si="36"/>
        <v>32</v>
      </c>
      <c r="S101" s="118"/>
      <c r="T101" s="229">
        <f t="shared" ref="T101:V128" si="37">SUM(G101,K101,O101)</f>
        <v>4</v>
      </c>
      <c r="U101" s="116">
        <f t="shared" si="37"/>
        <v>58</v>
      </c>
      <c r="V101" s="116">
        <f t="shared" si="37"/>
        <v>48</v>
      </c>
      <c r="W101" s="120">
        <f t="shared" si="18"/>
        <v>106</v>
      </c>
      <c r="X101" s="121"/>
      <c r="Y101" s="121"/>
      <c r="Z101" s="121"/>
      <c r="AA101" s="121"/>
      <c r="AB101" s="122"/>
      <c r="AC101" s="122"/>
      <c r="AD101" s="122"/>
      <c r="AE101" s="84"/>
      <c r="AF101" s="84"/>
      <c r="AG101" s="84"/>
      <c r="AH101" s="84"/>
      <c r="AI101" s="123"/>
      <c r="AJ101" s="155"/>
      <c r="AK101" s="84"/>
    </row>
    <row r="102" spans="1:37" ht="35.1" customHeight="1" thickBot="1" x14ac:dyDescent="0.3">
      <c r="A102" s="221" t="s">
        <v>36</v>
      </c>
      <c r="B102" s="222" t="s">
        <v>66</v>
      </c>
      <c r="C102" s="222" t="s">
        <v>174</v>
      </c>
      <c r="D102" s="223" t="s">
        <v>92</v>
      </c>
      <c r="E102" s="224" t="s">
        <v>91</v>
      </c>
      <c r="F102" s="225" t="s">
        <v>15</v>
      </c>
      <c r="G102" s="234">
        <v>1</v>
      </c>
      <c r="H102" s="235">
        <v>15</v>
      </c>
      <c r="I102" s="235">
        <v>10</v>
      </c>
      <c r="J102" s="131">
        <f t="shared" si="35"/>
        <v>25</v>
      </c>
      <c r="K102" s="234">
        <v>1</v>
      </c>
      <c r="L102" s="235">
        <v>11</v>
      </c>
      <c r="M102" s="235">
        <v>17</v>
      </c>
      <c r="N102" s="131">
        <f t="shared" si="29"/>
        <v>28</v>
      </c>
      <c r="O102" s="234">
        <v>1</v>
      </c>
      <c r="P102" s="235">
        <v>15</v>
      </c>
      <c r="Q102" s="235">
        <v>17</v>
      </c>
      <c r="R102" s="134">
        <f t="shared" si="36"/>
        <v>32</v>
      </c>
      <c r="S102" s="118"/>
      <c r="T102" s="229">
        <f t="shared" si="37"/>
        <v>3</v>
      </c>
      <c r="U102" s="116">
        <f t="shared" si="37"/>
        <v>41</v>
      </c>
      <c r="V102" s="116">
        <f t="shared" si="37"/>
        <v>44</v>
      </c>
      <c r="W102" s="120">
        <f t="shared" si="18"/>
        <v>85</v>
      </c>
      <c r="X102" s="121"/>
      <c r="Y102" s="121"/>
      <c r="Z102" s="121"/>
      <c r="AA102" s="121"/>
      <c r="AB102" s="122"/>
      <c r="AC102" s="122"/>
      <c r="AD102" s="122"/>
      <c r="AE102" s="84"/>
      <c r="AF102" s="84"/>
      <c r="AG102" s="84"/>
      <c r="AH102" s="84"/>
      <c r="AI102" s="123"/>
      <c r="AJ102" s="155"/>
      <c r="AK102" s="84"/>
    </row>
    <row r="103" spans="1:37" ht="35.1" customHeight="1" thickBot="1" x14ac:dyDescent="0.3">
      <c r="A103" s="221" t="s">
        <v>36</v>
      </c>
      <c r="B103" s="222" t="s">
        <v>67</v>
      </c>
      <c r="C103" s="222" t="s">
        <v>175</v>
      </c>
      <c r="D103" s="223" t="s">
        <v>92</v>
      </c>
      <c r="E103" s="224" t="s">
        <v>91</v>
      </c>
      <c r="F103" s="225" t="s">
        <v>15</v>
      </c>
      <c r="G103" s="236">
        <v>1</v>
      </c>
      <c r="H103" s="237">
        <v>9</v>
      </c>
      <c r="I103" s="237">
        <v>9</v>
      </c>
      <c r="J103" s="131">
        <f t="shared" si="35"/>
        <v>18</v>
      </c>
      <c r="K103" s="236">
        <v>1</v>
      </c>
      <c r="L103" s="237">
        <v>22</v>
      </c>
      <c r="M103" s="237">
        <v>11</v>
      </c>
      <c r="N103" s="131">
        <f t="shared" si="29"/>
        <v>33</v>
      </c>
      <c r="O103" s="236">
        <v>1</v>
      </c>
      <c r="P103" s="237">
        <v>6</v>
      </c>
      <c r="Q103" s="237">
        <v>12</v>
      </c>
      <c r="R103" s="134">
        <f t="shared" si="36"/>
        <v>18</v>
      </c>
      <c r="S103" s="118"/>
      <c r="T103" s="238">
        <f t="shared" si="37"/>
        <v>3</v>
      </c>
      <c r="U103" s="239">
        <f t="shared" si="37"/>
        <v>37</v>
      </c>
      <c r="V103" s="239">
        <f t="shared" si="37"/>
        <v>32</v>
      </c>
      <c r="W103" s="240">
        <f t="shared" si="18"/>
        <v>69</v>
      </c>
      <c r="X103" s="121"/>
      <c r="Y103" s="121"/>
      <c r="Z103" s="121"/>
      <c r="AA103" s="121"/>
      <c r="AB103" s="122"/>
      <c r="AC103" s="122"/>
      <c r="AD103" s="122"/>
      <c r="AE103" s="84"/>
      <c r="AF103" s="84"/>
      <c r="AG103" s="84"/>
      <c r="AH103" s="84"/>
      <c r="AI103" s="123"/>
      <c r="AJ103" s="155"/>
      <c r="AK103" s="84"/>
    </row>
    <row r="104" spans="1:37" ht="35.1" customHeight="1" thickBot="1" x14ac:dyDescent="0.3">
      <c r="A104" s="221" t="s">
        <v>36</v>
      </c>
      <c r="B104" s="222" t="s">
        <v>68</v>
      </c>
      <c r="C104" s="222" t="s">
        <v>176</v>
      </c>
      <c r="D104" s="223" t="s">
        <v>92</v>
      </c>
      <c r="E104" s="224" t="s">
        <v>91</v>
      </c>
      <c r="F104" s="225" t="s">
        <v>15</v>
      </c>
      <c r="G104" s="230">
        <v>1</v>
      </c>
      <c r="H104" s="231">
        <v>8</v>
      </c>
      <c r="I104" s="231">
        <v>7</v>
      </c>
      <c r="J104" s="131">
        <f t="shared" si="35"/>
        <v>15</v>
      </c>
      <c r="K104" s="230">
        <v>1</v>
      </c>
      <c r="L104" s="231">
        <v>7</v>
      </c>
      <c r="M104" s="231">
        <v>5</v>
      </c>
      <c r="N104" s="131">
        <f t="shared" si="29"/>
        <v>12</v>
      </c>
      <c r="O104" s="230">
        <v>1</v>
      </c>
      <c r="P104" s="231">
        <v>3</v>
      </c>
      <c r="Q104" s="231">
        <v>5</v>
      </c>
      <c r="R104" s="134">
        <f t="shared" si="36"/>
        <v>8</v>
      </c>
      <c r="S104" s="118"/>
      <c r="T104" s="229">
        <f t="shared" si="37"/>
        <v>3</v>
      </c>
      <c r="U104" s="116">
        <f t="shared" si="37"/>
        <v>18</v>
      </c>
      <c r="V104" s="116">
        <f t="shared" si="37"/>
        <v>17</v>
      </c>
      <c r="W104" s="120">
        <f t="shared" si="18"/>
        <v>35</v>
      </c>
      <c r="X104" s="121"/>
      <c r="Y104" s="121"/>
      <c r="Z104" s="121"/>
      <c r="AA104" s="121"/>
      <c r="AB104" s="122"/>
      <c r="AC104" s="122"/>
      <c r="AD104" s="122"/>
      <c r="AE104" s="84"/>
      <c r="AF104" s="84"/>
      <c r="AG104" s="84"/>
      <c r="AH104" s="84"/>
      <c r="AI104" s="123"/>
      <c r="AJ104" s="155"/>
      <c r="AK104" s="84"/>
    </row>
    <row r="105" spans="1:37" ht="35.1" customHeight="1" thickBot="1" x14ac:dyDescent="0.3">
      <c r="A105" s="221" t="s">
        <v>36</v>
      </c>
      <c r="B105" s="222" t="s">
        <v>69</v>
      </c>
      <c r="C105" s="222" t="s">
        <v>177</v>
      </c>
      <c r="D105" s="223" t="s">
        <v>92</v>
      </c>
      <c r="E105" s="224" t="s">
        <v>91</v>
      </c>
      <c r="F105" s="225" t="s">
        <v>15</v>
      </c>
      <c r="G105" s="114">
        <v>1</v>
      </c>
      <c r="H105" s="115">
        <v>14</v>
      </c>
      <c r="I105" s="115">
        <v>13</v>
      </c>
      <c r="J105" s="131">
        <f t="shared" si="35"/>
        <v>27</v>
      </c>
      <c r="K105" s="114">
        <v>1</v>
      </c>
      <c r="L105" s="115">
        <v>14</v>
      </c>
      <c r="M105" s="115">
        <v>5</v>
      </c>
      <c r="N105" s="131">
        <f t="shared" si="29"/>
        <v>19</v>
      </c>
      <c r="O105" s="114">
        <v>1</v>
      </c>
      <c r="P105" s="115">
        <v>6</v>
      </c>
      <c r="Q105" s="115">
        <v>8</v>
      </c>
      <c r="R105" s="134">
        <f t="shared" si="36"/>
        <v>14</v>
      </c>
      <c r="S105" s="118"/>
      <c r="T105" s="229">
        <f t="shared" si="37"/>
        <v>3</v>
      </c>
      <c r="U105" s="116">
        <f t="shared" si="37"/>
        <v>34</v>
      </c>
      <c r="V105" s="116">
        <f t="shared" si="37"/>
        <v>26</v>
      </c>
      <c r="W105" s="120">
        <f t="shared" si="18"/>
        <v>60</v>
      </c>
      <c r="X105" s="121"/>
      <c r="Y105" s="121"/>
      <c r="Z105" s="121"/>
      <c r="AA105" s="121"/>
      <c r="AB105" s="122"/>
      <c r="AC105" s="122"/>
      <c r="AD105" s="122"/>
      <c r="AE105" s="84"/>
      <c r="AF105" s="84"/>
      <c r="AG105" s="84"/>
      <c r="AH105" s="84"/>
      <c r="AI105" s="123"/>
      <c r="AJ105" s="155"/>
      <c r="AK105" s="84"/>
    </row>
    <row r="106" spans="1:37" ht="35.1" customHeight="1" thickBot="1" x14ac:dyDescent="0.3">
      <c r="A106" s="221" t="s">
        <v>36</v>
      </c>
      <c r="B106" s="222" t="s">
        <v>70</v>
      </c>
      <c r="C106" s="222" t="s">
        <v>143</v>
      </c>
      <c r="D106" s="223" t="s">
        <v>92</v>
      </c>
      <c r="E106" s="224" t="s">
        <v>91</v>
      </c>
      <c r="F106" s="225" t="s">
        <v>15</v>
      </c>
      <c r="G106" s="115">
        <v>2</v>
      </c>
      <c r="H106" s="115">
        <v>30</v>
      </c>
      <c r="I106" s="115">
        <v>15</v>
      </c>
      <c r="J106" s="131">
        <f t="shared" si="35"/>
        <v>45</v>
      </c>
      <c r="K106" s="115">
        <v>1</v>
      </c>
      <c r="L106" s="115">
        <v>14</v>
      </c>
      <c r="M106" s="115">
        <v>22</v>
      </c>
      <c r="N106" s="131">
        <f t="shared" si="29"/>
        <v>36</v>
      </c>
      <c r="O106" s="115">
        <v>1</v>
      </c>
      <c r="P106" s="115">
        <v>14</v>
      </c>
      <c r="Q106" s="115">
        <v>17</v>
      </c>
      <c r="R106" s="134">
        <f t="shared" si="36"/>
        <v>31</v>
      </c>
      <c r="S106" s="118"/>
      <c r="T106" s="229">
        <f t="shared" si="37"/>
        <v>4</v>
      </c>
      <c r="U106" s="116">
        <f t="shared" si="37"/>
        <v>58</v>
      </c>
      <c r="V106" s="116">
        <f t="shared" si="37"/>
        <v>54</v>
      </c>
      <c r="W106" s="120">
        <f t="shared" si="18"/>
        <v>112</v>
      </c>
      <c r="X106" s="121"/>
      <c r="Y106" s="121"/>
      <c r="Z106" s="121"/>
      <c r="AA106" s="121"/>
      <c r="AB106" s="122"/>
      <c r="AC106" s="122"/>
      <c r="AD106" s="122"/>
      <c r="AE106" s="84"/>
      <c r="AF106" s="84"/>
      <c r="AG106" s="84"/>
      <c r="AH106" s="84"/>
      <c r="AI106" s="123"/>
      <c r="AJ106" s="155"/>
      <c r="AK106" s="84"/>
    </row>
    <row r="107" spans="1:37" ht="35.1" customHeight="1" thickBot="1" x14ac:dyDescent="0.3">
      <c r="A107" s="221" t="s">
        <v>36</v>
      </c>
      <c r="B107" s="222" t="s">
        <v>71</v>
      </c>
      <c r="C107" s="222" t="s">
        <v>178</v>
      </c>
      <c r="D107" s="223" t="s">
        <v>92</v>
      </c>
      <c r="E107" s="224" t="s">
        <v>91</v>
      </c>
      <c r="F107" s="225" t="s">
        <v>15</v>
      </c>
      <c r="G107" s="315"/>
      <c r="H107" s="316"/>
      <c r="I107" s="316"/>
      <c r="J107" s="131">
        <f t="shared" si="35"/>
        <v>0</v>
      </c>
      <c r="K107" s="315"/>
      <c r="L107" s="316"/>
      <c r="M107" s="316"/>
      <c r="N107" s="131">
        <f t="shared" si="29"/>
        <v>0</v>
      </c>
      <c r="O107" s="227">
        <v>2</v>
      </c>
      <c r="P107" s="228">
        <v>23</v>
      </c>
      <c r="Q107" s="228">
        <v>31</v>
      </c>
      <c r="R107" s="134">
        <f t="shared" si="36"/>
        <v>54</v>
      </c>
      <c r="S107" s="118"/>
      <c r="T107" s="229">
        <f t="shared" si="37"/>
        <v>2</v>
      </c>
      <c r="U107" s="116">
        <f t="shared" si="37"/>
        <v>23</v>
      </c>
      <c r="V107" s="116">
        <f t="shared" si="37"/>
        <v>31</v>
      </c>
      <c r="W107" s="120">
        <f t="shared" si="18"/>
        <v>54</v>
      </c>
      <c r="X107" s="121"/>
      <c r="Y107" s="121"/>
      <c r="Z107" s="121"/>
      <c r="AA107" s="121"/>
      <c r="AB107" s="122"/>
      <c r="AC107" s="122"/>
      <c r="AD107" s="122"/>
      <c r="AE107" s="84"/>
      <c r="AF107" s="84"/>
      <c r="AG107" s="84"/>
      <c r="AH107" s="84"/>
      <c r="AI107" s="123"/>
      <c r="AJ107" s="155"/>
      <c r="AK107" s="84"/>
    </row>
    <row r="108" spans="1:37" ht="35.1" customHeight="1" thickBot="1" x14ac:dyDescent="0.3">
      <c r="A108" s="221" t="s">
        <v>36</v>
      </c>
      <c r="B108" s="241" t="s">
        <v>72</v>
      </c>
      <c r="C108" s="241" t="s">
        <v>179</v>
      </c>
      <c r="D108" s="242" t="s">
        <v>92</v>
      </c>
      <c r="E108" s="224" t="s">
        <v>91</v>
      </c>
      <c r="F108" s="225" t="s">
        <v>15</v>
      </c>
      <c r="G108" s="114">
        <v>1</v>
      </c>
      <c r="H108" s="115">
        <v>29</v>
      </c>
      <c r="I108" s="115">
        <v>22</v>
      </c>
      <c r="J108" s="131">
        <f t="shared" si="35"/>
        <v>51</v>
      </c>
      <c r="K108" s="114">
        <v>2</v>
      </c>
      <c r="L108" s="115">
        <v>27</v>
      </c>
      <c r="M108" s="115">
        <v>25</v>
      </c>
      <c r="N108" s="131">
        <f t="shared" si="29"/>
        <v>52</v>
      </c>
      <c r="O108" s="114">
        <v>2</v>
      </c>
      <c r="P108" s="115">
        <v>27</v>
      </c>
      <c r="Q108" s="115">
        <v>25</v>
      </c>
      <c r="R108" s="134">
        <f t="shared" si="36"/>
        <v>52</v>
      </c>
      <c r="S108" s="118"/>
      <c r="T108" s="229">
        <f t="shared" si="37"/>
        <v>5</v>
      </c>
      <c r="U108" s="116">
        <f t="shared" si="37"/>
        <v>83</v>
      </c>
      <c r="V108" s="116">
        <f t="shared" si="37"/>
        <v>72</v>
      </c>
      <c r="W108" s="120">
        <f t="shared" si="18"/>
        <v>155</v>
      </c>
      <c r="X108" s="121"/>
      <c r="Y108" s="121"/>
      <c r="Z108" s="121"/>
      <c r="AA108" s="121"/>
      <c r="AB108" s="122"/>
      <c r="AC108" s="122"/>
      <c r="AD108" s="122"/>
      <c r="AE108" s="84"/>
      <c r="AF108" s="84"/>
      <c r="AG108" s="84"/>
      <c r="AH108" s="84"/>
      <c r="AI108" s="123"/>
      <c r="AJ108" s="155"/>
      <c r="AK108" s="84"/>
    </row>
    <row r="109" spans="1:37" ht="35.1" customHeight="1" thickBot="1" x14ac:dyDescent="0.3">
      <c r="A109" s="221" t="s">
        <v>36</v>
      </c>
      <c r="B109" s="241" t="s">
        <v>73</v>
      </c>
      <c r="C109" s="241" t="s">
        <v>180</v>
      </c>
      <c r="D109" s="242" t="s">
        <v>92</v>
      </c>
      <c r="E109" s="224" t="s">
        <v>91</v>
      </c>
      <c r="F109" s="225" t="s">
        <v>15</v>
      </c>
      <c r="G109" s="227">
        <v>1</v>
      </c>
      <c r="H109" s="228">
        <v>12</v>
      </c>
      <c r="I109" s="228">
        <v>18</v>
      </c>
      <c r="J109" s="131">
        <f t="shared" si="35"/>
        <v>30</v>
      </c>
      <c r="K109" s="227">
        <v>1</v>
      </c>
      <c r="L109" s="228">
        <v>14</v>
      </c>
      <c r="M109" s="228">
        <v>13</v>
      </c>
      <c r="N109" s="131">
        <f t="shared" si="29"/>
        <v>27</v>
      </c>
      <c r="O109" s="227">
        <v>1</v>
      </c>
      <c r="P109" s="228">
        <v>14</v>
      </c>
      <c r="Q109" s="228">
        <v>12</v>
      </c>
      <c r="R109" s="134">
        <f t="shared" si="36"/>
        <v>26</v>
      </c>
      <c r="S109" s="118"/>
      <c r="T109" s="229">
        <f t="shared" si="37"/>
        <v>3</v>
      </c>
      <c r="U109" s="116">
        <f t="shared" si="37"/>
        <v>40</v>
      </c>
      <c r="V109" s="116">
        <f t="shared" si="37"/>
        <v>43</v>
      </c>
      <c r="W109" s="120">
        <f t="shared" si="18"/>
        <v>83</v>
      </c>
      <c r="X109" s="121"/>
      <c r="Y109" s="121"/>
      <c r="Z109" s="121"/>
      <c r="AA109" s="121"/>
      <c r="AB109" s="122"/>
      <c r="AC109" s="122"/>
      <c r="AD109" s="122"/>
      <c r="AE109" s="84"/>
      <c r="AF109" s="84"/>
      <c r="AG109" s="84"/>
      <c r="AH109" s="84"/>
      <c r="AI109" s="123"/>
      <c r="AJ109" s="155"/>
      <c r="AK109" s="84"/>
    </row>
    <row r="110" spans="1:37" ht="35.1" customHeight="1" thickBot="1" x14ac:dyDescent="0.3">
      <c r="A110" s="221" t="s">
        <v>36</v>
      </c>
      <c r="B110" s="241" t="s">
        <v>74</v>
      </c>
      <c r="C110" s="241" t="s">
        <v>107</v>
      </c>
      <c r="D110" s="242" t="s">
        <v>92</v>
      </c>
      <c r="E110" s="224" t="s">
        <v>91</v>
      </c>
      <c r="F110" s="225" t="s">
        <v>15</v>
      </c>
      <c r="G110" s="243">
        <v>1</v>
      </c>
      <c r="H110" s="244">
        <v>9</v>
      </c>
      <c r="I110" s="244">
        <v>10</v>
      </c>
      <c r="J110" s="131">
        <f t="shared" si="35"/>
        <v>19</v>
      </c>
      <c r="K110" s="243">
        <v>1</v>
      </c>
      <c r="L110" s="244">
        <v>8</v>
      </c>
      <c r="M110" s="244">
        <v>12</v>
      </c>
      <c r="N110" s="131">
        <f t="shared" si="29"/>
        <v>20</v>
      </c>
      <c r="O110" s="243">
        <v>1</v>
      </c>
      <c r="P110" s="244">
        <v>10</v>
      </c>
      <c r="Q110" s="244">
        <v>8</v>
      </c>
      <c r="R110" s="134">
        <f t="shared" si="36"/>
        <v>18</v>
      </c>
      <c r="S110" s="118"/>
      <c r="T110" s="229">
        <f t="shared" si="37"/>
        <v>3</v>
      </c>
      <c r="U110" s="116">
        <f t="shared" si="37"/>
        <v>27</v>
      </c>
      <c r="V110" s="116">
        <f t="shared" si="37"/>
        <v>30</v>
      </c>
      <c r="W110" s="120">
        <f t="shared" si="18"/>
        <v>57</v>
      </c>
      <c r="X110" s="121"/>
      <c r="Y110" s="121"/>
      <c r="Z110" s="121"/>
      <c r="AA110" s="121"/>
      <c r="AB110" s="122"/>
      <c r="AC110" s="122"/>
      <c r="AD110" s="122"/>
      <c r="AE110" s="84"/>
      <c r="AF110" s="84"/>
      <c r="AG110" s="84"/>
      <c r="AH110" s="84"/>
      <c r="AI110" s="123"/>
      <c r="AJ110" s="155"/>
      <c r="AK110" s="84"/>
    </row>
    <row r="111" spans="1:37" ht="35.1" customHeight="1" thickBot="1" x14ac:dyDescent="0.3">
      <c r="A111" s="221" t="s">
        <v>36</v>
      </c>
      <c r="B111" s="241" t="s">
        <v>75</v>
      </c>
      <c r="C111" s="241" t="s">
        <v>144</v>
      </c>
      <c r="D111" s="242" t="s">
        <v>92</v>
      </c>
      <c r="E111" s="224" t="s">
        <v>91</v>
      </c>
      <c r="F111" s="225" t="s">
        <v>15</v>
      </c>
      <c r="G111" s="230">
        <v>2</v>
      </c>
      <c r="H111" s="231">
        <v>30</v>
      </c>
      <c r="I111" s="231">
        <v>24</v>
      </c>
      <c r="J111" s="131">
        <f t="shared" si="35"/>
        <v>54</v>
      </c>
      <c r="K111" s="230">
        <v>2</v>
      </c>
      <c r="L111" s="231">
        <v>24</v>
      </c>
      <c r="M111" s="231">
        <v>23</v>
      </c>
      <c r="N111" s="131">
        <f t="shared" si="29"/>
        <v>47</v>
      </c>
      <c r="O111" s="230">
        <v>2</v>
      </c>
      <c r="P111" s="231">
        <v>18</v>
      </c>
      <c r="Q111" s="231">
        <v>24</v>
      </c>
      <c r="R111" s="134">
        <f t="shared" si="36"/>
        <v>42</v>
      </c>
      <c r="S111" s="118"/>
      <c r="T111" s="229">
        <f t="shared" si="37"/>
        <v>6</v>
      </c>
      <c r="U111" s="116">
        <f t="shared" si="37"/>
        <v>72</v>
      </c>
      <c r="V111" s="116">
        <f t="shared" si="37"/>
        <v>71</v>
      </c>
      <c r="W111" s="120">
        <f t="shared" si="18"/>
        <v>143</v>
      </c>
      <c r="X111" s="121"/>
      <c r="Y111" s="121"/>
      <c r="Z111" s="121"/>
      <c r="AA111" s="121"/>
      <c r="AB111" s="122"/>
      <c r="AC111" s="122"/>
      <c r="AD111" s="122"/>
      <c r="AE111" s="84"/>
      <c r="AF111" s="84"/>
      <c r="AG111" s="84"/>
      <c r="AH111" s="84"/>
      <c r="AI111" s="123"/>
      <c r="AJ111" s="155"/>
      <c r="AK111" s="84"/>
    </row>
    <row r="112" spans="1:37" ht="35.1" customHeight="1" thickBot="1" x14ac:dyDescent="0.3">
      <c r="A112" s="221" t="s">
        <v>36</v>
      </c>
      <c r="B112" s="241" t="s">
        <v>76</v>
      </c>
      <c r="C112" s="241" t="s">
        <v>181</v>
      </c>
      <c r="D112" s="242" t="s">
        <v>92</v>
      </c>
      <c r="E112" s="224" t="s">
        <v>91</v>
      </c>
      <c r="F112" s="225" t="s">
        <v>15</v>
      </c>
      <c r="G112" s="445">
        <v>1</v>
      </c>
      <c r="H112" s="446">
        <v>3</v>
      </c>
      <c r="I112" s="446">
        <v>5</v>
      </c>
      <c r="J112" s="131">
        <f t="shared" si="35"/>
        <v>8</v>
      </c>
      <c r="K112" s="445">
        <v>1</v>
      </c>
      <c r="L112" s="447">
        <v>5</v>
      </c>
      <c r="M112" s="447">
        <v>4</v>
      </c>
      <c r="N112" s="131">
        <f t="shared" si="29"/>
        <v>9</v>
      </c>
      <c r="O112" s="445">
        <v>1</v>
      </c>
      <c r="P112" s="446">
        <v>3</v>
      </c>
      <c r="Q112" s="446">
        <v>4</v>
      </c>
      <c r="R112" s="134">
        <f t="shared" si="36"/>
        <v>7</v>
      </c>
      <c r="S112" s="118"/>
      <c r="T112" s="229">
        <f t="shared" si="37"/>
        <v>3</v>
      </c>
      <c r="U112" s="116">
        <f t="shared" si="37"/>
        <v>11</v>
      </c>
      <c r="V112" s="116">
        <f t="shared" si="37"/>
        <v>13</v>
      </c>
      <c r="W112" s="120">
        <f t="shared" si="18"/>
        <v>24</v>
      </c>
      <c r="X112" s="121"/>
      <c r="Y112" s="121"/>
      <c r="Z112" s="121"/>
      <c r="AA112" s="121"/>
      <c r="AB112" s="122"/>
      <c r="AC112" s="122"/>
      <c r="AD112" s="122"/>
      <c r="AE112" s="84"/>
      <c r="AF112" s="84"/>
      <c r="AG112" s="84"/>
      <c r="AH112" s="84"/>
      <c r="AI112" s="123"/>
      <c r="AJ112" s="155"/>
      <c r="AK112" s="84"/>
    </row>
    <row r="113" spans="1:39" ht="35.1" customHeight="1" thickBot="1" x14ac:dyDescent="0.3">
      <c r="A113" s="221" t="s">
        <v>36</v>
      </c>
      <c r="B113" s="241" t="s">
        <v>77</v>
      </c>
      <c r="C113" s="241" t="s">
        <v>182</v>
      </c>
      <c r="D113" s="242" t="s">
        <v>92</v>
      </c>
      <c r="E113" s="224" t="s">
        <v>91</v>
      </c>
      <c r="F113" s="225" t="s">
        <v>15</v>
      </c>
      <c r="G113" s="114">
        <v>1</v>
      </c>
      <c r="H113" s="115">
        <v>13</v>
      </c>
      <c r="I113" s="115">
        <v>19</v>
      </c>
      <c r="J113" s="131">
        <f t="shared" si="35"/>
        <v>32</v>
      </c>
      <c r="K113" s="114">
        <v>1</v>
      </c>
      <c r="L113" s="115">
        <v>8</v>
      </c>
      <c r="M113" s="115">
        <v>22</v>
      </c>
      <c r="N113" s="131">
        <f t="shared" si="29"/>
        <v>30</v>
      </c>
      <c r="O113" s="114">
        <v>1</v>
      </c>
      <c r="P113" s="115">
        <v>11</v>
      </c>
      <c r="Q113" s="115">
        <v>19</v>
      </c>
      <c r="R113" s="134">
        <f t="shared" si="36"/>
        <v>30</v>
      </c>
      <c r="S113" s="118"/>
      <c r="T113" s="229">
        <f t="shared" si="37"/>
        <v>3</v>
      </c>
      <c r="U113" s="116">
        <f t="shared" si="37"/>
        <v>32</v>
      </c>
      <c r="V113" s="116">
        <f t="shared" si="37"/>
        <v>60</v>
      </c>
      <c r="W113" s="120">
        <f t="shared" si="18"/>
        <v>92</v>
      </c>
      <c r="X113" s="121"/>
      <c r="Y113" s="121"/>
      <c r="Z113" s="121"/>
      <c r="AA113" s="121"/>
      <c r="AB113" s="122"/>
      <c r="AC113" s="122"/>
      <c r="AD113" s="122"/>
      <c r="AE113" s="84"/>
      <c r="AF113" s="84"/>
      <c r="AG113" s="84"/>
      <c r="AH113" s="84"/>
      <c r="AI113" s="123"/>
      <c r="AJ113" s="155"/>
      <c r="AK113" s="84"/>
    </row>
    <row r="114" spans="1:39" ht="35.1" customHeight="1" thickBot="1" x14ac:dyDescent="0.3">
      <c r="A114" s="221" t="s">
        <v>36</v>
      </c>
      <c r="B114" s="241" t="s">
        <v>78</v>
      </c>
      <c r="C114" s="241" t="s">
        <v>108</v>
      </c>
      <c r="D114" s="242" t="s">
        <v>92</v>
      </c>
      <c r="E114" s="224" t="s">
        <v>91</v>
      </c>
      <c r="F114" s="225" t="s">
        <v>15</v>
      </c>
      <c r="G114" s="227">
        <v>2</v>
      </c>
      <c r="H114" s="228">
        <v>19</v>
      </c>
      <c r="I114" s="228">
        <v>25</v>
      </c>
      <c r="J114" s="131">
        <f t="shared" si="35"/>
        <v>44</v>
      </c>
      <c r="K114" s="227">
        <v>2</v>
      </c>
      <c r="L114" s="228">
        <v>20</v>
      </c>
      <c r="M114" s="228">
        <v>28</v>
      </c>
      <c r="N114" s="131">
        <f t="shared" si="29"/>
        <v>48</v>
      </c>
      <c r="O114" s="227">
        <v>1</v>
      </c>
      <c r="P114" s="228">
        <v>14</v>
      </c>
      <c r="Q114" s="228">
        <v>13</v>
      </c>
      <c r="R114" s="134">
        <f t="shared" si="36"/>
        <v>27</v>
      </c>
      <c r="S114" s="118"/>
      <c r="T114" s="229">
        <f t="shared" si="37"/>
        <v>5</v>
      </c>
      <c r="U114" s="116">
        <f t="shared" si="37"/>
        <v>53</v>
      </c>
      <c r="V114" s="116">
        <f t="shared" si="37"/>
        <v>66</v>
      </c>
      <c r="W114" s="120">
        <f t="shared" si="18"/>
        <v>119</v>
      </c>
      <c r="X114" s="121"/>
      <c r="Y114" s="121"/>
      <c r="Z114" s="121"/>
      <c r="AA114" s="121"/>
      <c r="AB114" s="122"/>
      <c r="AC114" s="122"/>
      <c r="AD114" s="122"/>
      <c r="AE114" s="84"/>
      <c r="AF114" s="84"/>
      <c r="AG114" s="84"/>
      <c r="AH114" s="84"/>
      <c r="AI114" s="123"/>
      <c r="AJ114" s="155"/>
      <c r="AK114" s="84"/>
    </row>
    <row r="115" spans="1:39" ht="35.1" customHeight="1" thickBot="1" x14ac:dyDescent="0.3">
      <c r="A115" s="221" t="s">
        <v>36</v>
      </c>
      <c r="B115" s="241" t="s">
        <v>79</v>
      </c>
      <c r="C115" s="245" t="s">
        <v>183</v>
      </c>
      <c r="D115" s="223" t="s">
        <v>92</v>
      </c>
      <c r="E115" s="224" t="s">
        <v>91</v>
      </c>
      <c r="F115" s="225" t="s">
        <v>15</v>
      </c>
      <c r="G115" s="227">
        <v>1</v>
      </c>
      <c r="H115" s="228">
        <v>7</v>
      </c>
      <c r="I115" s="228">
        <v>8</v>
      </c>
      <c r="J115" s="131">
        <f t="shared" si="35"/>
        <v>15</v>
      </c>
      <c r="K115" s="227">
        <v>1</v>
      </c>
      <c r="L115" s="228">
        <v>3</v>
      </c>
      <c r="M115" s="228">
        <v>9</v>
      </c>
      <c r="N115" s="131">
        <f t="shared" si="29"/>
        <v>12</v>
      </c>
      <c r="O115" s="227">
        <v>1</v>
      </c>
      <c r="P115" s="228">
        <v>6</v>
      </c>
      <c r="Q115" s="228">
        <v>7</v>
      </c>
      <c r="R115" s="134">
        <f t="shared" si="36"/>
        <v>13</v>
      </c>
      <c r="S115" s="118"/>
      <c r="T115" s="229">
        <f t="shared" si="37"/>
        <v>3</v>
      </c>
      <c r="U115" s="116">
        <f t="shared" si="37"/>
        <v>16</v>
      </c>
      <c r="V115" s="116">
        <f t="shared" si="37"/>
        <v>24</v>
      </c>
      <c r="W115" s="120">
        <f t="shared" si="18"/>
        <v>40</v>
      </c>
      <c r="X115" s="121"/>
      <c r="Y115" s="121"/>
      <c r="Z115" s="121"/>
      <c r="AA115" s="121"/>
      <c r="AB115" s="122"/>
      <c r="AC115" s="122"/>
      <c r="AD115" s="122"/>
      <c r="AE115" s="84"/>
      <c r="AF115" s="84"/>
      <c r="AG115" s="84"/>
      <c r="AH115" s="84"/>
      <c r="AI115" s="123"/>
      <c r="AJ115" s="155"/>
      <c r="AK115" s="84"/>
    </row>
    <row r="116" spans="1:39" ht="35.1" customHeight="1" thickBot="1" x14ac:dyDescent="0.3">
      <c r="A116" s="221" t="s">
        <v>36</v>
      </c>
      <c r="B116" s="241" t="s">
        <v>80</v>
      </c>
      <c r="C116" s="241" t="s">
        <v>184</v>
      </c>
      <c r="D116" s="223" t="s">
        <v>92</v>
      </c>
      <c r="E116" s="224" t="s">
        <v>91</v>
      </c>
      <c r="F116" s="225" t="s">
        <v>15</v>
      </c>
      <c r="G116" s="227">
        <v>2</v>
      </c>
      <c r="H116" s="228">
        <v>23</v>
      </c>
      <c r="I116" s="228">
        <v>23</v>
      </c>
      <c r="J116" s="131">
        <f t="shared" si="35"/>
        <v>46</v>
      </c>
      <c r="K116" s="227">
        <v>2</v>
      </c>
      <c r="L116" s="228">
        <v>25</v>
      </c>
      <c r="M116" s="228">
        <v>21</v>
      </c>
      <c r="N116" s="131">
        <f t="shared" si="29"/>
        <v>46</v>
      </c>
      <c r="O116" s="227">
        <v>2</v>
      </c>
      <c r="P116" s="228">
        <v>26</v>
      </c>
      <c r="Q116" s="228">
        <v>24</v>
      </c>
      <c r="R116" s="134">
        <f t="shared" si="36"/>
        <v>50</v>
      </c>
      <c r="S116" s="118"/>
      <c r="T116" s="229">
        <f t="shared" si="37"/>
        <v>6</v>
      </c>
      <c r="U116" s="116">
        <f t="shared" si="37"/>
        <v>74</v>
      </c>
      <c r="V116" s="116">
        <f t="shared" si="37"/>
        <v>68</v>
      </c>
      <c r="W116" s="120">
        <f t="shared" si="18"/>
        <v>142</v>
      </c>
      <c r="X116" s="121"/>
      <c r="Y116" s="121"/>
      <c r="Z116" s="121"/>
      <c r="AA116" s="121"/>
      <c r="AB116" s="122"/>
      <c r="AC116" s="122"/>
      <c r="AD116" s="122"/>
      <c r="AE116" s="84"/>
      <c r="AF116" s="84"/>
      <c r="AG116" s="84"/>
      <c r="AH116" s="84"/>
      <c r="AI116" s="123"/>
      <c r="AJ116" s="155"/>
      <c r="AK116" s="84"/>
    </row>
    <row r="117" spans="1:39" ht="35.1" customHeight="1" thickBot="1" x14ac:dyDescent="0.3">
      <c r="A117" s="221" t="s">
        <v>36</v>
      </c>
      <c r="B117" s="241" t="s">
        <v>82</v>
      </c>
      <c r="C117" s="241" t="s">
        <v>185</v>
      </c>
      <c r="D117" s="223" t="s">
        <v>92</v>
      </c>
      <c r="E117" s="224" t="s">
        <v>91</v>
      </c>
      <c r="F117" s="225" t="s">
        <v>15</v>
      </c>
      <c r="G117" s="114">
        <v>2</v>
      </c>
      <c r="H117" s="115">
        <v>31</v>
      </c>
      <c r="I117" s="115">
        <v>22</v>
      </c>
      <c r="J117" s="131">
        <f t="shared" si="35"/>
        <v>53</v>
      </c>
      <c r="K117" s="114">
        <v>2</v>
      </c>
      <c r="L117" s="115">
        <v>24</v>
      </c>
      <c r="M117" s="115">
        <v>22</v>
      </c>
      <c r="N117" s="131">
        <f t="shared" si="29"/>
        <v>46</v>
      </c>
      <c r="O117" s="114">
        <v>2</v>
      </c>
      <c r="P117" s="115">
        <v>25</v>
      </c>
      <c r="Q117" s="115">
        <v>20</v>
      </c>
      <c r="R117" s="134">
        <f t="shared" si="36"/>
        <v>45</v>
      </c>
      <c r="S117" s="118"/>
      <c r="T117" s="229">
        <f t="shared" si="37"/>
        <v>6</v>
      </c>
      <c r="U117" s="116">
        <f t="shared" si="37"/>
        <v>80</v>
      </c>
      <c r="V117" s="116">
        <f t="shared" si="37"/>
        <v>64</v>
      </c>
      <c r="W117" s="120">
        <f t="shared" si="18"/>
        <v>144</v>
      </c>
      <c r="X117" s="121"/>
      <c r="Y117" s="121"/>
      <c r="Z117" s="121"/>
      <c r="AA117" s="121"/>
      <c r="AB117" s="122"/>
      <c r="AC117" s="122"/>
      <c r="AD117" s="122"/>
      <c r="AE117" s="84"/>
      <c r="AF117" s="84"/>
      <c r="AG117" s="84"/>
      <c r="AH117" s="84"/>
      <c r="AI117" s="123"/>
      <c r="AJ117" s="155"/>
      <c r="AK117" s="84"/>
    </row>
    <row r="118" spans="1:39" ht="35.1" customHeight="1" thickBot="1" x14ac:dyDescent="0.3">
      <c r="A118" s="221" t="s">
        <v>36</v>
      </c>
      <c r="B118" s="241" t="s">
        <v>81</v>
      </c>
      <c r="C118" s="241" t="s">
        <v>186</v>
      </c>
      <c r="D118" s="223" t="s">
        <v>92</v>
      </c>
      <c r="E118" s="224" t="s">
        <v>91</v>
      </c>
      <c r="F118" s="225" t="s">
        <v>15</v>
      </c>
      <c r="G118" s="114">
        <v>1</v>
      </c>
      <c r="H118" s="115">
        <v>22</v>
      </c>
      <c r="I118" s="115">
        <v>18</v>
      </c>
      <c r="J118" s="131">
        <f t="shared" si="35"/>
        <v>40</v>
      </c>
      <c r="K118" s="114">
        <v>1</v>
      </c>
      <c r="L118" s="115">
        <v>12</v>
      </c>
      <c r="M118" s="115">
        <v>10</v>
      </c>
      <c r="N118" s="131">
        <f t="shared" si="29"/>
        <v>22</v>
      </c>
      <c r="O118" s="114">
        <v>1</v>
      </c>
      <c r="P118" s="115">
        <v>8</v>
      </c>
      <c r="Q118" s="115">
        <v>11</v>
      </c>
      <c r="R118" s="134">
        <f t="shared" si="36"/>
        <v>19</v>
      </c>
      <c r="S118" s="118"/>
      <c r="T118" s="229">
        <f t="shared" si="37"/>
        <v>3</v>
      </c>
      <c r="U118" s="116">
        <f t="shared" si="37"/>
        <v>42</v>
      </c>
      <c r="V118" s="116">
        <f t="shared" si="37"/>
        <v>39</v>
      </c>
      <c r="W118" s="120">
        <f t="shared" si="18"/>
        <v>81</v>
      </c>
      <c r="X118" s="121"/>
      <c r="Y118" s="121"/>
      <c r="Z118" s="121"/>
      <c r="AA118" s="121"/>
      <c r="AB118" s="122"/>
      <c r="AC118" s="122"/>
      <c r="AD118" s="122"/>
      <c r="AE118" s="84"/>
      <c r="AF118" s="84"/>
      <c r="AG118" s="84"/>
      <c r="AH118" s="84"/>
      <c r="AI118" s="123"/>
      <c r="AJ118" s="155"/>
      <c r="AK118" s="84"/>
    </row>
    <row r="119" spans="1:39" ht="35.1" customHeight="1" thickBot="1" x14ac:dyDescent="0.3">
      <c r="A119" s="221" t="s">
        <v>36</v>
      </c>
      <c r="B119" s="241" t="s">
        <v>83</v>
      </c>
      <c r="C119" s="241" t="s">
        <v>187</v>
      </c>
      <c r="D119" s="223" t="s">
        <v>92</v>
      </c>
      <c r="E119" s="224" t="s">
        <v>91</v>
      </c>
      <c r="F119" s="225" t="s">
        <v>15</v>
      </c>
      <c r="G119" s="227">
        <v>1</v>
      </c>
      <c r="H119" s="228">
        <v>13</v>
      </c>
      <c r="I119" s="228">
        <v>10</v>
      </c>
      <c r="J119" s="131">
        <f t="shared" si="35"/>
        <v>23</v>
      </c>
      <c r="K119" s="227">
        <v>1</v>
      </c>
      <c r="L119" s="228">
        <v>8</v>
      </c>
      <c r="M119" s="228">
        <v>9</v>
      </c>
      <c r="N119" s="131">
        <f t="shared" si="29"/>
        <v>17</v>
      </c>
      <c r="O119" s="230">
        <v>1</v>
      </c>
      <c r="P119" s="231">
        <v>13</v>
      </c>
      <c r="Q119" s="231">
        <v>8</v>
      </c>
      <c r="R119" s="134">
        <f t="shared" si="36"/>
        <v>21</v>
      </c>
      <c r="S119" s="118"/>
      <c r="T119" s="229">
        <f t="shared" si="37"/>
        <v>3</v>
      </c>
      <c r="U119" s="116">
        <f t="shared" si="37"/>
        <v>34</v>
      </c>
      <c r="V119" s="116">
        <f t="shared" si="37"/>
        <v>27</v>
      </c>
      <c r="W119" s="120">
        <f t="shared" si="18"/>
        <v>61</v>
      </c>
      <c r="X119" s="121"/>
      <c r="Y119" s="121"/>
      <c r="Z119" s="121"/>
      <c r="AA119" s="121"/>
      <c r="AB119" s="122"/>
      <c r="AC119" s="122"/>
      <c r="AD119" s="122"/>
      <c r="AE119" s="84"/>
      <c r="AF119" s="84"/>
      <c r="AG119" s="84"/>
      <c r="AH119" s="84"/>
      <c r="AI119" s="123"/>
      <c r="AJ119" s="155"/>
      <c r="AK119" s="84"/>
    </row>
    <row r="120" spans="1:39" ht="35.1" customHeight="1" thickBot="1" x14ac:dyDescent="0.3">
      <c r="A120" s="221" t="s">
        <v>36</v>
      </c>
      <c r="B120" s="241" t="s">
        <v>84</v>
      </c>
      <c r="C120" s="241" t="s">
        <v>188</v>
      </c>
      <c r="D120" s="223" t="s">
        <v>92</v>
      </c>
      <c r="E120" s="224" t="s">
        <v>91</v>
      </c>
      <c r="F120" s="225" t="s">
        <v>15</v>
      </c>
      <c r="G120" s="227">
        <v>1</v>
      </c>
      <c r="H120" s="228">
        <v>14</v>
      </c>
      <c r="I120" s="228">
        <v>13</v>
      </c>
      <c r="J120" s="131">
        <f t="shared" si="35"/>
        <v>27</v>
      </c>
      <c r="K120" s="227">
        <v>1</v>
      </c>
      <c r="L120" s="228">
        <v>23</v>
      </c>
      <c r="M120" s="228">
        <v>22</v>
      </c>
      <c r="N120" s="131">
        <f t="shared" si="29"/>
        <v>45</v>
      </c>
      <c r="O120" s="230">
        <v>1</v>
      </c>
      <c r="P120" s="231">
        <v>13</v>
      </c>
      <c r="Q120" s="231">
        <v>20</v>
      </c>
      <c r="R120" s="134">
        <f t="shared" si="36"/>
        <v>33</v>
      </c>
      <c r="S120" s="118"/>
      <c r="T120" s="229">
        <f t="shared" si="37"/>
        <v>3</v>
      </c>
      <c r="U120" s="116">
        <f t="shared" si="37"/>
        <v>50</v>
      </c>
      <c r="V120" s="116">
        <f t="shared" si="37"/>
        <v>55</v>
      </c>
      <c r="W120" s="120">
        <f t="shared" si="18"/>
        <v>105</v>
      </c>
      <c r="X120" s="121"/>
      <c r="Y120" s="121"/>
      <c r="Z120" s="121"/>
      <c r="AA120" s="121"/>
      <c r="AB120" s="122"/>
      <c r="AC120" s="122"/>
      <c r="AD120" s="122"/>
      <c r="AE120" s="84"/>
      <c r="AF120" s="84"/>
      <c r="AG120" s="84"/>
      <c r="AH120" s="84"/>
      <c r="AI120" s="123"/>
      <c r="AJ120" s="155"/>
      <c r="AK120" s="84"/>
    </row>
    <row r="121" spans="1:39" ht="35.1" customHeight="1" thickBot="1" x14ac:dyDescent="0.3">
      <c r="A121" s="221" t="s">
        <v>36</v>
      </c>
      <c r="B121" s="241" t="s">
        <v>113</v>
      </c>
      <c r="C121" s="241" t="s">
        <v>189</v>
      </c>
      <c r="D121" s="223" t="s">
        <v>92</v>
      </c>
      <c r="E121" s="224" t="s">
        <v>91</v>
      </c>
      <c r="F121" s="225" t="s">
        <v>15</v>
      </c>
      <c r="G121" s="227">
        <v>1</v>
      </c>
      <c r="H121" s="228">
        <v>17</v>
      </c>
      <c r="I121" s="228">
        <v>20</v>
      </c>
      <c r="J121" s="131">
        <f t="shared" si="35"/>
        <v>37</v>
      </c>
      <c r="K121" s="227">
        <v>1</v>
      </c>
      <c r="L121" s="228">
        <v>12</v>
      </c>
      <c r="M121" s="228">
        <v>13</v>
      </c>
      <c r="N121" s="131">
        <f t="shared" si="29"/>
        <v>25</v>
      </c>
      <c r="O121" s="230">
        <v>1</v>
      </c>
      <c r="P121" s="231">
        <v>9</v>
      </c>
      <c r="Q121" s="231">
        <v>16</v>
      </c>
      <c r="R121" s="134">
        <f t="shared" si="36"/>
        <v>25</v>
      </c>
      <c r="S121" s="118"/>
      <c r="T121" s="229">
        <f t="shared" si="37"/>
        <v>3</v>
      </c>
      <c r="U121" s="116">
        <f t="shared" si="37"/>
        <v>38</v>
      </c>
      <c r="V121" s="116">
        <f t="shared" si="37"/>
        <v>49</v>
      </c>
      <c r="W121" s="120">
        <f t="shared" si="18"/>
        <v>87</v>
      </c>
      <c r="X121" s="121"/>
      <c r="Y121" s="121"/>
      <c r="Z121" s="121"/>
      <c r="AA121" s="121"/>
      <c r="AB121" s="122"/>
      <c r="AC121" s="122"/>
      <c r="AD121" s="122"/>
      <c r="AE121" s="84"/>
      <c r="AF121" s="84"/>
      <c r="AG121" s="84"/>
      <c r="AH121" s="84"/>
      <c r="AI121" s="123"/>
      <c r="AJ121" s="155"/>
      <c r="AK121" s="84"/>
    </row>
    <row r="122" spans="1:39" ht="35.1" customHeight="1" thickBot="1" x14ac:dyDescent="0.3">
      <c r="A122" s="221" t="s">
        <v>36</v>
      </c>
      <c r="B122" s="241" t="s">
        <v>114</v>
      </c>
      <c r="C122" s="241" t="s">
        <v>190</v>
      </c>
      <c r="D122" s="223" t="s">
        <v>92</v>
      </c>
      <c r="E122" s="224" t="s">
        <v>91</v>
      </c>
      <c r="F122" s="225" t="s">
        <v>15</v>
      </c>
      <c r="G122" s="227">
        <v>1</v>
      </c>
      <c r="H122" s="228">
        <v>7</v>
      </c>
      <c r="I122" s="228">
        <v>8</v>
      </c>
      <c r="J122" s="131">
        <f t="shared" si="35"/>
        <v>15</v>
      </c>
      <c r="K122" s="227">
        <v>1</v>
      </c>
      <c r="L122" s="228">
        <v>9</v>
      </c>
      <c r="M122" s="228">
        <v>7</v>
      </c>
      <c r="N122" s="131">
        <f t="shared" si="29"/>
        <v>16</v>
      </c>
      <c r="O122" s="230">
        <v>1</v>
      </c>
      <c r="P122" s="231">
        <v>8</v>
      </c>
      <c r="Q122" s="231">
        <v>4</v>
      </c>
      <c r="R122" s="134">
        <f t="shared" si="36"/>
        <v>12</v>
      </c>
      <c r="S122" s="118"/>
      <c r="T122" s="229">
        <f t="shared" si="37"/>
        <v>3</v>
      </c>
      <c r="U122" s="116">
        <f t="shared" si="37"/>
        <v>24</v>
      </c>
      <c r="V122" s="116">
        <f t="shared" si="37"/>
        <v>19</v>
      </c>
      <c r="W122" s="120">
        <f t="shared" si="18"/>
        <v>43</v>
      </c>
      <c r="X122" s="121"/>
      <c r="Y122" s="121"/>
      <c r="Z122" s="121"/>
      <c r="AA122" s="121"/>
      <c r="AB122" s="122"/>
      <c r="AC122" s="122"/>
      <c r="AD122" s="122"/>
      <c r="AE122" s="84"/>
      <c r="AF122" s="84"/>
      <c r="AG122" s="84"/>
      <c r="AH122" s="84"/>
      <c r="AI122" s="123"/>
      <c r="AJ122" s="155"/>
      <c r="AK122" s="84"/>
    </row>
    <row r="123" spans="1:39" ht="35.1" customHeight="1" thickBot="1" x14ac:dyDescent="0.3">
      <c r="A123" s="221" t="s">
        <v>36</v>
      </c>
      <c r="B123" s="241" t="s">
        <v>85</v>
      </c>
      <c r="C123" s="241" t="s">
        <v>191</v>
      </c>
      <c r="D123" s="223" t="s">
        <v>92</v>
      </c>
      <c r="E123" s="224" t="s">
        <v>91</v>
      </c>
      <c r="F123" s="225" t="s">
        <v>15</v>
      </c>
      <c r="G123" s="114">
        <v>1</v>
      </c>
      <c r="H123" s="115">
        <v>17</v>
      </c>
      <c r="I123" s="115">
        <v>12</v>
      </c>
      <c r="J123" s="131">
        <f t="shared" si="35"/>
        <v>29</v>
      </c>
      <c r="K123" s="230">
        <v>1</v>
      </c>
      <c r="L123" s="231">
        <v>14</v>
      </c>
      <c r="M123" s="231">
        <v>10</v>
      </c>
      <c r="N123" s="131">
        <f t="shared" si="29"/>
        <v>24</v>
      </c>
      <c r="O123" s="230">
        <v>1</v>
      </c>
      <c r="P123" s="231">
        <v>3</v>
      </c>
      <c r="Q123" s="231">
        <v>7</v>
      </c>
      <c r="R123" s="134">
        <f t="shared" si="36"/>
        <v>10</v>
      </c>
      <c r="S123" s="118"/>
      <c r="T123" s="229">
        <f t="shared" si="37"/>
        <v>3</v>
      </c>
      <c r="U123" s="116">
        <f t="shared" si="37"/>
        <v>34</v>
      </c>
      <c r="V123" s="116">
        <f t="shared" si="37"/>
        <v>29</v>
      </c>
      <c r="W123" s="120">
        <f t="shared" si="18"/>
        <v>63</v>
      </c>
      <c r="X123" s="121"/>
      <c r="Y123" s="121"/>
      <c r="Z123" s="121"/>
      <c r="AA123" s="121"/>
      <c r="AB123" s="122"/>
      <c r="AC123" s="122"/>
      <c r="AD123" s="122"/>
      <c r="AE123" s="84"/>
      <c r="AF123" s="84"/>
      <c r="AG123" s="84"/>
      <c r="AH123" s="84"/>
      <c r="AI123" s="123"/>
      <c r="AJ123" s="155"/>
      <c r="AK123" s="84"/>
    </row>
    <row r="124" spans="1:39" ht="35.1" customHeight="1" thickBot="1" x14ac:dyDescent="0.3">
      <c r="A124" s="221" t="s">
        <v>36</v>
      </c>
      <c r="B124" s="241" t="s">
        <v>127</v>
      </c>
      <c r="C124" s="241" t="s">
        <v>192</v>
      </c>
      <c r="D124" s="223" t="s">
        <v>92</v>
      </c>
      <c r="E124" s="224" t="s">
        <v>91</v>
      </c>
      <c r="F124" s="225" t="s">
        <v>15</v>
      </c>
      <c r="G124" s="227"/>
      <c r="H124" s="228"/>
      <c r="I124" s="228"/>
      <c r="J124" s="131">
        <f>SUM(H124:I124)</f>
        <v>0</v>
      </c>
      <c r="K124" s="230">
        <v>1</v>
      </c>
      <c r="L124" s="231">
        <v>3</v>
      </c>
      <c r="M124" s="231">
        <v>1</v>
      </c>
      <c r="N124" s="131">
        <f t="shared" si="29"/>
        <v>4</v>
      </c>
      <c r="O124" s="230">
        <v>1</v>
      </c>
      <c r="P124" s="231">
        <v>3</v>
      </c>
      <c r="Q124" s="231">
        <v>5</v>
      </c>
      <c r="R124" s="134">
        <f t="shared" si="36"/>
        <v>8</v>
      </c>
      <c r="S124" s="118"/>
      <c r="T124" s="229">
        <f t="shared" si="37"/>
        <v>2</v>
      </c>
      <c r="U124" s="116">
        <f t="shared" si="37"/>
        <v>6</v>
      </c>
      <c r="V124" s="116">
        <f t="shared" si="37"/>
        <v>6</v>
      </c>
      <c r="W124" s="120">
        <f t="shared" ref="W124" si="38">J124+N124+R124</f>
        <v>12</v>
      </c>
      <c r="X124" s="121"/>
      <c r="Y124" s="121"/>
      <c r="Z124" s="121"/>
      <c r="AA124" s="121"/>
      <c r="AB124" s="122"/>
      <c r="AC124" s="122"/>
      <c r="AD124" s="122"/>
      <c r="AE124" s="84"/>
      <c r="AF124" s="84"/>
      <c r="AG124" s="84"/>
      <c r="AH124" s="84"/>
      <c r="AI124" s="123"/>
      <c r="AJ124" s="155"/>
      <c r="AK124" s="84"/>
    </row>
    <row r="125" spans="1:39" ht="35.1" customHeight="1" thickBot="1" x14ac:dyDescent="0.3">
      <c r="A125" s="221" t="s">
        <v>36</v>
      </c>
      <c r="B125" s="241" t="s">
        <v>115</v>
      </c>
      <c r="C125" s="241" t="s">
        <v>193</v>
      </c>
      <c r="D125" s="223" t="s">
        <v>92</v>
      </c>
      <c r="E125" s="224" t="s">
        <v>91</v>
      </c>
      <c r="F125" s="225" t="s">
        <v>15</v>
      </c>
      <c r="G125" s="227">
        <v>1</v>
      </c>
      <c r="H125" s="228">
        <v>15</v>
      </c>
      <c r="I125" s="228">
        <v>10</v>
      </c>
      <c r="J125" s="131">
        <f>SUM(H125:I125)</f>
        <v>25</v>
      </c>
      <c r="K125" s="230">
        <v>1</v>
      </c>
      <c r="L125" s="231">
        <v>6</v>
      </c>
      <c r="M125" s="231">
        <v>10</v>
      </c>
      <c r="N125" s="131">
        <f t="shared" si="29"/>
        <v>16</v>
      </c>
      <c r="O125" s="230">
        <v>1</v>
      </c>
      <c r="P125" s="231">
        <v>3</v>
      </c>
      <c r="Q125" s="231">
        <v>10</v>
      </c>
      <c r="R125" s="134">
        <f t="shared" si="36"/>
        <v>13</v>
      </c>
      <c r="S125" s="118"/>
      <c r="T125" s="229">
        <f t="shared" si="37"/>
        <v>3</v>
      </c>
      <c r="U125" s="116">
        <f t="shared" si="37"/>
        <v>24</v>
      </c>
      <c r="V125" s="116">
        <f t="shared" si="37"/>
        <v>30</v>
      </c>
      <c r="W125" s="120">
        <f>J125+N125+R125</f>
        <v>54</v>
      </c>
      <c r="X125" s="121"/>
      <c r="Y125" s="121"/>
      <c r="Z125" s="121"/>
      <c r="AA125" s="121"/>
      <c r="AB125" s="122"/>
      <c r="AC125" s="122"/>
      <c r="AD125" s="122"/>
      <c r="AE125" s="84"/>
      <c r="AF125" s="84"/>
      <c r="AG125" s="84"/>
      <c r="AH125" s="84"/>
      <c r="AI125" s="123"/>
      <c r="AJ125" s="155"/>
      <c r="AK125" s="84"/>
    </row>
    <row r="126" spans="1:39" ht="35.1" customHeight="1" thickBot="1" x14ac:dyDescent="0.3">
      <c r="A126" s="246" t="s">
        <v>36</v>
      </c>
      <c r="B126" s="247" t="s">
        <v>95</v>
      </c>
      <c r="C126" s="247" t="s">
        <v>194</v>
      </c>
      <c r="D126" s="248" t="s">
        <v>92</v>
      </c>
      <c r="E126" s="249" t="s">
        <v>91</v>
      </c>
      <c r="F126" s="250" t="s">
        <v>15</v>
      </c>
      <c r="G126" s="251">
        <v>1</v>
      </c>
      <c r="H126" s="252">
        <v>17</v>
      </c>
      <c r="I126" s="252">
        <v>18</v>
      </c>
      <c r="J126" s="131">
        <f>SUM(H126:I126)</f>
        <v>35</v>
      </c>
      <c r="K126" s="251">
        <v>1</v>
      </c>
      <c r="L126" s="252">
        <v>21</v>
      </c>
      <c r="M126" s="252">
        <v>18</v>
      </c>
      <c r="N126" s="131">
        <f t="shared" si="29"/>
        <v>39</v>
      </c>
      <c r="O126" s="251">
        <v>1</v>
      </c>
      <c r="P126" s="252">
        <v>6</v>
      </c>
      <c r="Q126" s="252">
        <v>21</v>
      </c>
      <c r="R126" s="134">
        <f t="shared" si="36"/>
        <v>27</v>
      </c>
      <c r="S126" s="118"/>
      <c r="T126" s="229">
        <f t="shared" si="37"/>
        <v>3</v>
      </c>
      <c r="U126" s="116">
        <f t="shared" si="37"/>
        <v>44</v>
      </c>
      <c r="V126" s="116">
        <f t="shared" si="37"/>
        <v>57</v>
      </c>
      <c r="W126" s="120">
        <f>J126+N126+R126</f>
        <v>101</v>
      </c>
      <c r="X126" s="253"/>
      <c r="Y126" s="253"/>
      <c r="Z126" s="253"/>
      <c r="AA126" s="121"/>
      <c r="AB126" s="122"/>
      <c r="AC126" s="122"/>
      <c r="AD126" s="122"/>
      <c r="AE126" s="84"/>
      <c r="AF126" s="84"/>
      <c r="AG126" s="84"/>
      <c r="AH126" s="84"/>
      <c r="AI126" s="123"/>
      <c r="AJ126" s="155"/>
      <c r="AK126" s="84"/>
    </row>
    <row r="127" spans="1:39" ht="35.1" customHeight="1" thickBot="1" x14ac:dyDescent="0.3">
      <c r="A127" s="221" t="s">
        <v>36</v>
      </c>
      <c r="B127" s="241" t="s">
        <v>157</v>
      </c>
      <c r="C127" s="241" t="s">
        <v>156</v>
      </c>
      <c r="D127" s="223" t="s">
        <v>92</v>
      </c>
      <c r="E127" s="224" t="s">
        <v>91</v>
      </c>
      <c r="F127" s="225" t="s">
        <v>15</v>
      </c>
      <c r="G127" s="254">
        <v>2</v>
      </c>
      <c r="H127" s="252">
        <v>31</v>
      </c>
      <c r="I127" s="252">
        <v>30</v>
      </c>
      <c r="J127" s="131">
        <f>SUM(H127:I127)</f>
        <v>61</v>
      </c>
      <c r="K127" s="251">
        <v>2</v>
      </c>
      <c r="L127" s="252">
        <v>15</v>
      </c>
      <c r="M127" s="252">
        <v>22</v>
      </c>
      <c r="N127" s="131">
        <f t="shared" si="29"/>
        <v>37</v>
      </c>
      <c r="O127" s="251"/>
      <c r="P127" s="252"/>
      <c r="Q127" s="252"/>
      <c r="R127" s="134">
        <f t="shared" si="36"/>
        <v>0</v>
      </c>
      <c r="S127" s="118"/>
      <c r="T127" s="229">
        <f t="shared" si="37"/>
        <v>4</v>
      </c>
      <c r="U127" s="116">
        <f t="shared" si="37"/>
        <v>46</v>
      </c>
      <c r="V127" s="116">
        <f t="shared" si="37"/>
        <v>52</v>
      </c>
      <c r="W127" s="120">
        <f>J127+N127+R127</f>
        <v>98</v>
      </c>
      <c r="X127" s="253"/>
      <c r="Y127" s="253"/>
      <c r="Z127" s="253"/>
      <c r="AA127" s="121"/>
      <c r="AB127" s="122"/>
      <c r="AC127" s="122"/>
      <c r="AD127" s="122"/>
      <c r="AE127" s="84"/>
      <c r="AF127" s="84"/>
      <c r="AG127" s="84"/>
      <c r="AH127" s="84"/>
      <c r="AI127" s="123"/>
      <c r="AJ127" s="155"/>
      <c r="AK127" s="154"/>
      <c r="AL127" s="7"/>
      <c r="AM127" s="7"/>
    </row>
    <row r="128" spans="1:39" ht="35.1" customHeight="1" thickBot="1" x14ac:dyDescent="0.3">
      <c r="A128" s="246" t="s">
        <v>36</v>
      </c>
      <c r="B128" s="247" t="s">
        <v>195</v>
      </c>
      <c r="C128" s="247" t="s">
        <v>196</v>
      </c>
      <c r="D128" s="248" t="s">
        <v>92</v>
      </c>
      <c r="E128" s="249" t="s">
        <v>91</v>
      </c>
      <c r="F128" s="250" t="s">
        <v>15</v>
      </c>
      <c r="G128" s="254">
        <v>2</v>
      </c>
      <c r="H128" s="252">
        <v>19</v>
      </c>
      <c r="I128" s="252">
        <v>20</v>
      </c>
      <c r="J128" s="148">
        <f>SUM(H128:I128)</f>
        <v>39</v>
      </c>
      <c r="K128" s="251"/>
      <c r="L128" s="252"/>
      <c r="M128" s="252"/>
      <c r="N128" s="148">
        <f t="shared" si="29"/>
        <v>0</v>
      </c>
      <c r="O128" s="251"/>
      <c r="P128" s="252"/>
      <c r="Q128" s="252"/>
      <c r="R128" s="149">
        <f t="shared" si="36"/>
        <v>0</v>
      </c>
      <c r="S128" s="118"/>
      <c r="T128" s="238">
        <f t="shared" si="37"/>
        <v>2</v>
      </c>
      <c r="U128" s="239">
        <f t="shared" si="37"/>
        <v>19</v>
      </c>
      <c r="V128" s="239">
        <f t="shared" si="37"/>
        <v>20</v>
      </c>
      <c r="W128" s="240">
        <f>J128+N128+R128</f>
        <v>39</v>
      </c>
      <c r="X128" s="253"/>
      <c r="Y128" s="253"/>
      <c r="Z128" s="253"/>
      <c r="AA128" s="121"/>
      <c r="AB128" s="122"/>
      <c r="AC128" s="122"/>
      <c r="AD128" s="122"/>
      <c r="AE128" s="84"/>
      <c r="AF128" s="84"/>
      <c r="AG128" s="84"/>
      <c r="AH128" s="84"/>
      <c r="AI128" s="123"/>
      <c r="AJ128" s="155"/>
      <c r="AK128" s="154"/>
      <c r="AL128" s="7"/>
      <c r="AM128" s="7"/>
    </row>
    <row r="129" spans="1:39" ht="30" customHeight="1" thickTop="1" thickBot="1" x14ac:dyDescent="0.3">
      <c r="A129" s="483" t="s">
        <v>197</v>
      </c>
      <c r="B129" s="483"/>
      <c r="C129" s="483"/>
      <c r="D129" s="483"/>
      <c r="E129" s="483"/>
      <c r="F129" s="483"/>
      <c r="G129" s="448">
        <f>SUM(G85:G128)</f>
        <v>54</v>
      </c>
      <c r="H129" s="448">
        <f>SUM(H85:H128)</f>
        <v>771</v>
      </c>
      <c r="I129" s="448">
        <f t="shared" ref="I129:V129" si="39">SUM(I85:I128)</f>
        <v>754</v>
      </c>
      <c r="J129" s="448">
        <f t="shared" si="39"/>
        <v>1525</v>
      </c>
      <c r="K129" s="448">
        <f t="shared" si="39"/>
        <v>51</v>
      </c>
      <c r="L129" s="448">
        <f t="shared" si="39"/>
        <v>606</v>
      </c>
      <c r="M129" s="448">
        <f t="shared" si="39"/>
        <v>647</v>
      </c>
      <c r="N129" s="448">
        <f t="shared" si="39"/>
        <v>1253</v>
      </c>
      <c r="O129" s="448">
        <f t="shared" si="39"/>
        <v>51</v>
      </c>
      <c r="P129" s="448">
        <f t="shared" si="39"/>
        <v>555</v>
      </c>
      <c r="Q129" s="448">
        <f t="shared" si="39"/>
        <v>640</v>
      </c>
      <c r="R129" s="448">
        <f>SUM(R85:R128)</f>
        <v>1195</v>
      </c>
      <c r="S129" s="449">
        <f t="shared" si="39"/>
        <v>0</v>
      </c>
      <c r="T129" s="448">
        <f t="shared" si="39"/>
        <v>156</v>
      </c>
      <c r="U129" s="448">
        <f t="shared" si="39"/>
        <v>1932</v>
      </c>
      <c r="V129" s="448">
        <f t="shared" si="39"/>
        <v>2041</v>
      </c>
      <c r="W129" s="448">
        <f>SUM(W85:W128)</f>
        <v>3973</v>
      </c>
      <c r="X129" s="253"/>
      <c r="Y129" s="253"/>
      <c r="Z129" s="253"/>
      <c r="AA129" s="121"/>
      <c r="AB129" s="122"/>
      <c r="AC129" s="122"/>
      <c r="AD129" s="122"/>
      <c r="AE129" s="84"/>
      <c r="AF129" s="84"/>
      <c r="AG129" s="84"/>
      <c r="AH129" s="84"/>
      <c r="AI129" s="123"/>
      <c r="AJ129" s="155"/>
      <c r="AK129" s="154"/>
      <c r="AL129" s="7"/>
      <c r="AM129" s="7"/>
    </row>
    <row r="130" spans="1:39" ht="27.6" customHeight="1" thickTop="1" thickBot="1" x14ac:dyDescent="0.3">
      <c r="A130" s="485" t="s">
        <v>208</v>
      </c>
      <c r="B130" s="486"/>
      <c r="C130" s="99"/>
      <c r="D130" s="487" t="s">
        <v>18</v>
      </c>
      <c r="E130" s="488"/>
      <c r="F130" s="489"/>
      <c r="G130" s="450">
        <f>SUM(G20,G26,G32,G38,G43,G49,G56,G61,G65,G71,G75,G79,G83,G85:G128)</f>
        <v>111</v>
      </c>
      <c r="H130" s="450">
        <f t="shared" ref="H130:V130" si="40">SUM(H20,H26,H32,H38,H43,H49,H56,H61,H65,H71,H75,H79,H83,H85:H128)</f>
        <v>1646</v>
      </c>
      <c r="I130" s="450">
        <f t="shared" si="40"/>
        <v>1597</v>
      </c>
      <c r="J130" s="450">
        <f t="shared" si="40"/>
        <v>3243</v>
      </c>
      <c r="K130" s="450">
        <f t="shared" si="40"/>
        <v>103</v>
      </c>
      <c r="L130" s="450">
        <f t="shared" si="40"/>
        <v>1255</v>
      </c>
      <c r="M130" s="450">
        <f t="shared" si="40"/>
        <v>1394</v>
      </c>
      <c r="N130" s="450">
        <f t="shared" si="40"/>
        <v>2649</v>
      </c>
      <c r="O130" s="450">
        <f t="shared" si="40"/>
        <v>99</v>
      </c>
      <c r="P130" s="450">
        <f t="shared" si="40"/>
        <v>1106</v>
      </c>
      <c r="Q130" s="450">
        <f t="shared" si="40"/>
        <v>1229</v>
      </c>
      <c r="R130" s="450">
        <f t="shared" si="40"/>
        <v>2335</v>
      </c>
      <c r="S130" s="451">
        <f t="shared" si="40"/>
        <v>0</v>
      </c>
      <c r="T130" s="450">
        <f>SUM(T20,T26,T32,T38,T43,T49,T56,T61,T65,T71,T75,T79,T83,T85:T128)</f>
        <v>313</v>
      </c>
      <c r="U130" s="450">
        <f t="shared" si="40"/>
        <v>4007</v>
      </c>
      <c r="V130" s="450">
        <f t="shared" si="40"/>
        <v>4220</v>
      </c>
      <c r="W130" s="450">
        <f>SUM(W20,W26,W32,W38,W43,W49,W56,W61,W65,W71,W75,W79,W83,W85:W128)</f>
        <v>8227</v>
      </c>
      <c r="X130" s="121"/>
      <c r="Y130" s="121"/>
      <c r="Z130" s="121"/>
      <c r="AA130" s="121"/>
      <c r="AB130" s="154"/>
      <c r="AC130" s="154"/>
      <c r="AD130" s="154"/>
      <c r="AE130" s="84"/>
      <c r="AF130" s="84"/>
      <c r="AG130" s="84"/>
      <c r="AH130" s="84"/>
      <c r="AI130" s="123"/>
      <c r="AJ130" s="155"/>
      <c r="AK130" s="154"/>
      <c r="AL130" s="7"/>
      <c r="AM130" s="7"/>
    </row>
    <row r="131" spans="1:39" ht="16.5" thickTop="1" thickBot="1" x14ac:dyDescent="0.3">
      <c r="A131" s="255" t="s">
        <v>198</v>
      </c>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97"/>
      <c r="AA131" s="97"/>
      <c r="AB131" s="100"/>
      <c r="AC131" s="84"/>
      <c r="AD131" s="84"/>
      <c r="AE131" s="84"/>
      <c r="AF131" s="84"/>
      <c r="AG131" s="84"/>
      <c r="AH131" s="84"/>
      <c r="AI131" s="256"/>
      <c r="AJ131" s="155"/>
      <c r="AK131" s="84"/>
    </row>
    <row r="132" spans="1:39" x14ac:dyDescent="0.25">
      <c r="A132" s="255" t="s">
        <v>199</v>
      </c>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row>
    <row r="133" spans="1:39" x14ac:dyDescent="0.25">
      <c r="A133" s="255" t="s">
        <v>200</v>
      </c>
      <c r="B133" s="84"/>
      <c r="C133" s="84"/>
      <c r="D133" s="84"/>
      <c r="E133" s="103"/>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row>
    <row r="134" spans="1:39" ht="19.5" thickBot="1" x14ac:dyDescent="0.35">
      <c r="A134" s="255" t="s">
        <v>201</v>
      </c>
      <c r="B134" s="84"/>
      <c r="C134" s="84"/>
      <c r="D134" s="84"/>
      <c r="E134" s="257" t="s">
        <v>19</v>
      </c>
      <c r="F134" s="84"/>
      <c r="G134" s="84"/>
      <c r="H134" s="102"/>
      <c r="I134" s="490" t="s">
        <v>209</v>
      </c>
      <c r="J134" s="490"/>
      <c r="K134" s="490"/>
      <c r="L134" s="490"/>
      <c r="M134" s="490"/>
      <c r="N134" s="490"/>
      <c r="O134" s="490"/>
      <c r="P134" s="490"/>
      <c r="Q134" s="490"/>
      <c r="R134" s="490"/>
      <c r="S134" s="490"/>
      <c r="T134" s="490"/>
      <c r="U134" s="490"/>
      <c r="V134" s="490"/>
      <c r="W134" s="84"/>
      <c r="X134" s="84"/>
      <c r="Y134" s="84"/>
      <c r="Z134" s="84"/>
      <c r="AA134" s="84"/>
      <c r="AB134" s="84"/>
      <c r="AC134" s="84"/>
      <c r="AD134" s="84"/>
      <c r="AE134" s="84"/>
      <c r="AF134" s="84"/>
      <c r="AG134" s="84"/>
      <c r="AH134" s="84"/>
      <c r="AI134" s="84"/>
      <c r="AJ134" s="84"/>
      <c r="AK134" s="84"/>
    </row>
    <row r="135" spans="1:39" ht="17.25" x14ac:dyDescent="0.3">
      <c r="A135" s="84"/>
      <c r="B135" s="84"/>
      <c r="C135" s="84"/>
      <c r="D135" s="84"/>
      <c r="E135" s="200"/>
      <c r="F135" s="84"/>
      <c r="G135" s="84"/>
      <c r="H135" s="84"/>
      <c r="I135" s="484" t="s">
        <v>205</v>
      </c>
      <c r="J135" s="484"/>
      <c r="K135" s="484"/>
      <c r="L135" s="484"/>
      <c r="M135" s="484"/>
      <c r="N135" s="484"/>
      <c r="O135" s="484"/>
      <c r="P135" s="484"/>
      <c r="Q135" s="484"/>
      <c r="R135" s="484"/>
      <c r="S135" s="484"/>
      <c r="T135" s="484"/>
      <c r="U135" s="484"/>
      <c r="V135" s="484"/>
      <c r="W135" s="84"/>
      <c r="X135" s="84"/>
      <c r="Y135" s="84"/>
      <c r="Z135" s="84"/>
      <c r="AA135" s="84"/>
      <c r="AB135" s="84"/>
      <c r="AC135" s="84"/>
      <c r="AD135" s="84"/>
      <c r="AE135" s="84"/>
      <c r="AF135" s="84"/>
      <c r="AG135" s="84"/>
      <c r="AH135" s="84"/>
      <c r="AI135" s="84"/>
      <c r="AJ135" s="84"/>
      <c r="AK135" s="84"/>
    </row>
    <row r="136" spans="1:39" ht="17.25" x14ac:dyDescent="0.3">
      <c r="A136" s="84"/>
      <c r="B136" s="84"/>
      <c r="C136" s="84"/>
      <c r="D136" s="84"/>
      <c r="E136" s="200"/>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row>
    <row r="137" spans="1:39" ht="17.25" x14ac:dyDescent="0.3">
      <c r="A137" s="255"/>
      <c r="B137" s="84"/>
      <c r="C137" s="84"/>
      <c r="D137" s="84"/>
      <c r="E137" s="200"/>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row>
    <row r="138" spans="1:39" ht="19.5" thickBot="1" x14ac:dyDescent="0.35">
      <c r="A138" s="84"/>
      <c r="B138" s="84"/>
      <c r="C138" s="84"/>
      <c r="D138" s="84"/>
      <c r="E138" s="258" t="s">
        <v>20</v>
      </c>
      <c r="F138" s="84"/>
      <c r="G138" s="84"/>
      <c r="H138" s="102"/>
      <c r="I138" s="490" t="s">
        <v>207</v>
      </c>
      <c r="J138" s="490"/>
      <c r="K138" s="490"/>
      <c r="L138" s="490"/>
      <c r="M138" s="490"/>
      <c r="N138" s="490"/>
      <c r="O138" s="490"/>
      <c r="P138" s="490"/>
      <c r="Q138" s="490"/>
      <c r="R138" s="490"/>
      <c r="S138" s="490"/>
      <c r="T138" s="490"/>
      <c r="U138" s="490"/>
      <c r="V138" s="490"/>
      <c r="W138" s="84"/>
      <c r="X138" s="84"/>
      <c r="Y138" s="84"/>
      <c r="Z138" s="84"/>
      <c r="AA138" s="84"/>
      <c r="AB138" s="84"/>
      <c r="AC138" s="84"/>
      <c r="AD138" s="84"/>
      <c r="AE138" s="84"/>
      <c r="AF138" s="84"/>
      <c r="AG138" s="84"/>
      <c r="AH138" s="84"/>
      <c r="AI138" s="84"/>
      <c r="AJ138" s="84"/>
      <c r="AK138" s="84"/>
    </row>
    <row r="139" spans="1:39" x14ac:dyDescent="0.25">
      <c r="A139" s="84"/>
      <c r="B139" s="84"/>
      <c r="C139" s="84"/>
      <c r="D139" s="84"/>
      <c r="E139" s="84"/>
      <c r="F139" s="84"/>
      <c r="G139" s="84"/>
      <c r="H139" s="84"/>
      <c r="I139" s="484" t="s">
        <v>206</v>
      </c>
      <c r="J139" s="484"/>
      <c r="K139" s="484"/>
      <c r="L139" s="484"/>
      <c r="M139" s="484"/>
      <c r="N139" s="484"/>
      <c r="O139" s="484"/>
      <c r="P139" s="484"/>
      <c r="Q139" s="484"/>
      <c r="R139" s="484"/>
      <c r="S139" s="484"/>
      <c r="T139" s="484"/>
      <c r="U139" s="484"/>
      <c r="V139" s="484"/>
      <c r="W139" s="84"/>
      <c r="X139" s="84"/>
      <c r="Y139" s="84"/>
      <c r="Z139" s="84"/>
      <c r="AA139" s="84"/>
      <c r="AB139" s="84"/>
      <c r="AC139" s="84"/>
      <c r="AD139" s="84"/>
      <c r="AE139" s="84"/>
      <c r="AF139" s="84"/>
      <c r="AG139" s="84"/>
      <c r="AH139" s="84"/>
      <c r="AI139" s="84"/>
      <c r="AJ139" s="84"/>
      <c r="AK139" s="84"/>
    </row>
    <row r="140" spans="1:39"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row>
    <row r="141" spans="1:39"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row>
    <row r="142" spans="1:39"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row>
  </sheetData>
  <sheetProtection deleteRows="0"/>
  <customSheetViews>
    <customSheetView guid="{B27D7558-304F-4BAC-BA06-5DD2D43B43BC}" scale="69" topLeftCell="A158">
      <selection activeCell="A12" sqref="A12:F183"/>
      <rowBreaks count="3" manualBreakCount="3">
        <brk id="39" max="16" man="1"/>
        <brk id="125" max="16" man="1"/>
        <brk id="171" max="16383" man="1"/>
      </rowBreaks>
      <pageMargins left="0.23622047244094491" right="0.23622047244094491" top="0.74803149606299213" bottom="0.74803149606299213" header="0.31496062992125984" footer="0.31496062992125984"/>
      <pageSetup scale="54" orientation="landscape" r:id="rId1"/>
    </customSheetView>
  </customSheetViews>
  <mergeCells count="45">
    <mergeCell ref="I139:V139"/>
    <mergeCell ref="A130:B130"/>
    <mergeCell ref="D130:F130"/>
    <mergeCell ref="I134:V134"/>
    <mergeCell ref="I135:V135"/>
    <mergeCell ref="I138:V138"/>
    <mergeCell ref="A75:F75"/>
    <mergeCell ref="A79:F79"/>
    <mergeCell ref="A83:F83"/>
    <mergeCell ref="A84:F84"/>
    <mergeCell ref="A129:F129"/>
    <mergeCell ref="D5:K5"/>
    <mergeCell ref="D7:K7"/>
    <mergeCell ref="U7:V7"/>
    <mergeCell ref="A8:B8"/>
    <mergeCell ref="C8:D8"/>
    <mergeCell ref="E6:G6"/>
    <mergeCell ref="F10:F12"/>
    <mergeCell ref="G11:G12"/>
    <mergeCell ref="O11:O12"/>
    <mergeCell ref="A10:A12"/>
    <mergeCell ref="B10:B12"/>
    <mergeCell ref="C10:C12"/>
    <mergeCell ref="D10:D12"/>
    <mergeCell ref="E10:E12"/>
    <mergeCell ref="G10:J10"/>
    <mergeCell ref="K10:N10"/>
    <mergeCell ref="O10:R10"/>
    <mergeCell ref="A20:F20"/>
    <mergeCell ref="A26:F26"/>
    <mergeCell ref="A32:F32"/>
    <mergeCell ref="A38:F38"/>
    <mergeCell ref="A43:E43"/>
    <mergeCell ref="A49:F49"/>
    <mergeCell ref="A56:F56"/>
    <mergeCell ref="A61:F61"/>
    <mergeCell ref="A65:F65"/>
    <mergeCell ref="A71:F71"/>
    <mergeCell ref="T10:W10"/>
    <mergeCell ref="H11:J11"/>
    <mergeCell ref="K11:K12"/>
    <mergeCell ref="L11:N11"/>
    <mergeCell ref="P11:R11"/>
    <mergeCell ref="T11:T12"/>
    <mergeCell ref="U11:W11"/>
  </mergeCells>
  <conditionalFormatting sqref="G130:W130">
    <cfRule type="cellIs" dxfId="230"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dataValidations>
  <printOptions horizontalCentered="1" verticalCentered="1"/>
  <pageMargins left="0.23622047244094491" right="0.23622047244094491" top="0.15748031496062992" bottom="0.15748031496062992" header="0.31496062992125984" footer="0.31496062992125984"/>
  <pageSetup scale="43"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42"/>
  <sheetViews>
    <sheetView topLeftCell="A122" zoomScale="66" zoomScaleNormal="66" zoomScaleSheetLayoutView="75" workbookViewId="0">
      <selection activeCell="AA143" sqref="AA143"/>
    </sheetView>
  </sheetViews>
  <sheetFormatPr baseColWidth="10" defaultRowHeight="15" x14ac:dyDescent="0.25"/>
  <cols>
    <col min="1" max="1" width="17.28515625" customWidth="1"/>
    <col min="2" max="2" width="17.7109375" customWidth="1"/>
    <col min="3" max="3" width="37.28515625" customWidth="1"/>
    <col min="4" max="4" width="34.7109375" customWidth="1"/>
    <col min="5" max="5" width="15" customWidth="1"/>
    <col min="6" max="6" width="17.140625" customWidth="1"/>
    <col min="7" max="24" width="8.28515625" customWidth="1"/>
    <col min="25" max="25" width="1" customWidth="1"/>
    <col min="26" max="26" width="10.5703125" customWidth="1"/>
    <col min="27" max="27" width="10.7109375" customWidth="1"/>
    <col min="28" max="28" width="5" bestFit="1" customWidth="1"/>
  </cols>
  <sheetData>
    <row r="1" spans="1:28"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row>
    <row r="2" spans="1:28"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row>
    <row r="3" spans="1:28" x14ac:dyDescent="0.25">
      <c r="A3" s="84"/>
      <c r="B3" s="84"/>
      <c r="C3" s="84"/>
      <c r="D3" s="84"/>
      <c r="E3" s="84"/>
      <c r="F3" s="84"/>
      <c r="G3" s="84"/>
      <c r="H3" s="84"/>
      <c r="I3" s="84"/>
      <c r="J3" s="84"/>
      <c r="K3" s="84"/>
      <c r="L3" s="84"/>
      <c r="M3" s="84"/>
      <c r="N3" s="84"/>
      <c r="O3" s="84"/>
      <c r="P3" s="84"/>
      <c r="Q3" s="84"/>
      <c r="R3" s="84"/>
      <c r="S3" s="84"/>
      <c r="T3" s="84"/>
      <c r="U3" s="84"/>
      <c r="V3" s="84"/>
      <c r="W3" s="84"/>
      <c r="X3" s="84"/>
      <c r="Y3" s="84"/>
      <c r="Z3" s="84"/>
      <c r="AA3" s="84"/>
      <c r="AB3" s="84"/>
    </row>
    <row r="4" spans="1:28" x14ac:dyDescent="0.25">
      <c r="A4" s="84"/>
      <c r="B4" s="84"/>
      <c r="C4" s="84"/>
      <c r="D4" s="84"/>
      <c r="E4" s="84"/>
      <c r="F4" s="84"/>
      <c r="G4" s="84"/>
      <c r="H4" s="84"/>
      <c r="I4" s="84"/>
      <c r="J4" s="84"/>
      <c r="K4" s="84"/>
      <c r="L4" s="84"/>
      <c r="M4" s="84"/>
      <c r="N4" s="84"/>
      <c r="O4" s="84"/>
      <c r="P4" s="84"/>
      <c r="Q4" s="84"/>
      <c r="R4" s="84"/>
      <c r="S4" s="84"/>
      <c r="T4" s="84"/>
      <c r="U4" s="84"/>
      <c r="V4" s="84"/>
      <c r="W4" s="84"/>
      <c r="X4" s="84"/>
      <c r="Y4" s="84"/>
      <c r="Z4" s="84"/>
      <c r="AA4" s="84"/>
      <c r="AB4" s="84"/>
    </row>
    <row r="5" spans="1:28" ht="19.5" customHeight="1" x14ac:dyDescent="0.25">
      <c r="A5" s="84"/>
      <c r="B5" s="84"/>
      <c r="C5" s="84"/>
      <c r="D5" s="84"/>
      <c r="E5" s="84"/>
      <c r="F5" s="84"/>
      <c r="G5" s="491" t="s">
        <v>0</v>
      </c>
      <c r="H5" s="491"/>
      <c r="I5" s="491"/>
      <c r="J5" s="491"/>
      <c r="K5" s="491"/>
      <c r="L5" s="491"/>
      <c r="M5" s="491"/>
      <c r="N5" s="491"/>
      <c r="O5" s="84"/>
      <c r="P5" s="84"/>
      <c r="Q5" s="84"/>
      <c r="R5" s="84"/>
      <c r="S5" s="84"/>
      <c r="T5" s="84"/>
      <c r="U5" s="84"/>
      <c r="V5" s="510" t="s">
        <v>1</v>
      </c>
      <c r="W5" s="510"/>
      <c r="X5" s="510"/>
      <c r="Y5" s="84"/>
      <c r="Z5" s="84"/>
      <c r="AA5" s="84"/>
      <c r="AB5" s="84"/>
    </row>
    <row r="6" spans="1:28" ht="19.5" customHeight="1" x14ac:dyDescent="0.25">
      <c r="A6" s="84"/>
      <c r="B6" s="84"/>
      <c r="C6" s="84"/>
      <c r="D6" s="84"/>
      <c r="E6" s="84"/>
      <c r="F6" s="84"/>
      <c r="G6" s="491" t="s">
        <v>129</v>
      </c>
      <c r="H6" s="491"/>
      <c r="I6" s="491"/>
      <c r="J6" s="491"/>
      <c r="K6" s="491"/>
      <c r="L6" s="491"/>
      <c r="M6" s="491"/>
      <c r="N6" s="491"/>
      <c r="O6" s="84"/>
      <c r="P6" s="84"/>
      <c r="Q6" s="84"/>
      <c r="R6" s="84"/>
      <c r="S6" s="84"/>
      <c r="T6" s="84"/>
      <c r="U6" s="84"/>
      <c r="V6" s="510" t="s">
        <v>128</v>
      </c>
      <c r="W6" s="510"/>
      <c r="X6" s="510"/>
      <c r="Y6" s="84"/>
      <c r="Z6" s="84"/>
      <c r="AA6" s="84"/>
      <c r="AB6" s="84"/>
    </row>
    <row r="7" spans="1:28" ht="21.75" customHeight="1" thickBot="1" x14ac:dyDescent="0.3">
      <c r="A7" s="478" t="s">
        <v>2</v>
      </c>
      <c r="B7" s="478"/>
      <c r="C7" s="479" t="s">
        <v>158</v>
      </c>
      <c r="D7" s="479"/>
      <c r="E7" s="317"/>
      <c r="F7" s="317"/>
      <c r="G7" s="86"/>
      <c r="H7" s="84"/>
      <c r="I7" s="84"/>
      <c r="J7" s="84"/>
      <c r="K7" s="84"/>
      <c r="L7" s="84"/>
      <c r="M7" s="84"/>
      <c r="N7" s="84"/>
      <c r="O7" s="84"/>
      <c r="P7" s="84"/>
      <c r="Q7" s="87" t="s">
        <v>3</v>
      </c>
      <c r="R7" s="84"/>
      <c r="S7" s="84"/>
      <c r="T7" s="89" t="s">
        <v>159</v>
      </c>
      <c r="U7" s="89"/>
      <c r="V7" s="89"/>
      <c r="W7" s="84"/>
      <c r="X7" s="87"/>
      <c r="Y7" s="87"/>
      <c r="Z7" s="87"/>
      <c r="AA7" s="87"/>
      <c r="AB7" s="87"/>
    </row>
    <row r="8" spans="1:28" x14ac:dyDescent="0.25">
      <c r="A8" s="84"/>
      <c r="B8" s="84"/>
      <c r="C8" s="84"/>
      <c r="D8" s="84"/>
      <c r="E8" s="84"/>
      <c r="F8" s="84"/>
      <c r="G8" s="84"/>
      <c r="H8" s="84"/>
      <c r="I8" s="84"/>
      <c r="J8" s="84"/>
      <c r="K8" s="84"/>
      <c r="L8" s="84"/>
      <c r="M8" s="84"/>
      <c r="N8" s="84"/>
      <c r="O8" s="84"/>
      <c r="P8" s="84"/>
      <c r="Q8" s="84"/>
      <c r="R8" s="84"/>
      <c r="S8" s="84"/>
      <c r="T8" s="84"/>
      <c r="U8" s="84"/>
      <c r="V8" s="84"/>
      <c r="W8" s="84"/>
      <c r="X8" s="84"/>
      <c r="Y8" s="84"/>
      <c r="Z8" s="84"/>
      <c r="AA8" s="84"/>
      <c r="AB8" s="84"/>
    </row>
    <row r="9" spans="1:28" ht="15.75" thickBot="1" x14ac:dyDescent="0.3">
      <c r="A9" s="84"/>
      <c r="B9" s="84"/>
      <c r="C9" s="84"/>
      <c r="D9" s="84"/>
      <c r="E9" s="84"/>
      <c r="F9" s="84"/>
      <c r="G9" s="84"/>
      <c r="H9" s="84"/>
      <c r="I9" s="84"/>
      <c r="J9" s="84"/>
      <c r="K9" s="84"/>
      <c r="L9" s="84"/>
      <c r="M9" s="84"/>
      <c r="N9" s="84"/>
      <c r="O9" s="84"/>
      <c r="P9" s="84"/>
      <c r="Q9" s="84"/>
      <c r="R9" s="84"/>
      <c r="S9" s="84"/>
      <c r="T9" s="84"/>
      <c r="U9" s="84"/>
      <c r="V9" s="84"/>
      <c r="W9" s="84"/>
      <c r="X9" s="84"/>
      <c r="Y9" s="84"/>
      <c r="Z9" s="84"/>
      <c r="AA9" s="84"/>
      <c r="AB9" s="84"/>
    </row>
    <row r="10" spans="1:28" ht="15.75" customHeight="1" thickBot="1" x14ac:dyDescent="0.3">
      <c r="A10" s="468" t="s">
        <v>4</v>
      </c>
      <c r="B10" s="468" t="s">
        <v>5</v>
      </c>
      <c r="C10" s="468" t="s">
        <v>6</v>
      </c>
      <c r="D10" s="468" t="s">
        <v>7</v>
      </c>
      <c r="E10" s="502" t="s">
        <v>8</v>
      </c>
      <c r="F10" s="468" t="s">
        <v>9</v>
      </c>
      <c r="G10" s="494" t="s">
        <v>129</v>
      </c>
      <c r="H10" s="494"/>
      <c r="I10" s="494"/>
      <c r="J10" s="494"/>
      <c r="K10" s="494"/>
      <c r="L10" s="494"/>
      <c r="M10" s="494"/>
      <c r="N10" s="494"/>
      <c r="O10" s="494"/>
      <c r="P10" s="494"/>
      <c r="Q10" s="494"/>
      <c r="R10" s="494"/>
      <c r="S10" s="494"/>
      <c r="T10" s="494"/>
      <c r="U10" s="494"/>
      <c r="V10" s="494"/>
      <c r="W10" s="494"/>
      <c r="X10" s="495"/>
      <c r="Y10" s="318"/>
      <c r="Z10" s="84"/>
      <c r="AA10" s="84"/>
      <c r="AB10" s="84"/>
    </row>
    <row r="11" spans="1:28" ht="17.25" customHeight="1" thickBot="1" x14ac:dyDescent="0.3">
      <c r="A11" s="469"/>
      <c r="B11" s="469"/>
      <c r="C11" s="469"/>
      <c r="D11" s="469"/>
      <c r="E11" s="503"/>
      <c r="F11" s="469"/>
      <c r="G11" s="496" t="s">
        <v>32</v>
      </c>
      <c r="H11" s="496"/>
      <c r="I11" s="496"/>
      <c r="J11" s="496"/>
      <c r="K11" s="496"/>
      <c r="L11" s="497"/>
      <c r="M11" s="498" t="s">
        <v>110</v>
      </c>
      <c r="N11" s="496"/>
      <c r="O11" s="496"/>
      <c r="P11" s="496"/>
      <c r="Q11" s="496"/>
      <c r="R11" s="497"/>
      <c r="S11" s="499" t="s">
        <v>10</v>
      </c>
      <c r="T11" s="500"/>
      <c r="U11" s="500"/>
      <c r="V11" s="500"/>
      <c r="W11" s="500"/>
      <c r="X11" s="501"/>
      <c r="Y11" s="93"/>
      <c r="Z11" s="319"/>
      <c r="AA11" s="319"/>
      <c r="AB11" s="84"/>
    </row>
    <row r="12" spans="1:28" ht="73.5" customHeight="1" thickBot="1" x14ac:dyDescent="0.3">
      <c r="A12" s="469"/>
      <c r="B12" s="469"/>
      <c r="C12" s="469"/>
      <c r="D12" s="469"/>
      <c r="E12" s="503"/>
      <c r="F12" s="469"/>
      <c r="G12" s="4" t="s">
        <v>202</v>
      </c>
      <c r="H12" s="5" t="s">
        <v>204</v>
      </c>
      <c r="I12" s="320" t="s">
        <v>130</v>
      </c>
      <c r="J12" s="4" t="s">
        <v>202</v>
      </c>
      <c r="K12" s="5" t="s">
        <v>204</v>
      </c>
      <c r="L12" s="321" t="s">
        <v>130</v>
      </c>
      <c r="M12" s="4" t="s">
        <v>202</v>
      </c>
      <c r="N12" s="5" t="s">
        <v>204</v>
      </c>
      <c r="O12" s="320" t="s">
        <v>130</v>
      </c>
      <c r="P12" s="4" t="s">
        <v>202</v>
      </c>
      <c r="Q12" s="5" t="s">
        <v>204</v>
      </c>
      <c r="R12" s="321" t="s">
        <v>130</v>
      </c>
      <c r="S12" s="4" t="s">
        <v>202</v>
      </c>
      <c r="T12" s="5" t="s">
        <v>204</v>
      </c>
      <c r="U12" s="320" t="s">
        <v>130</v>
      </c>
      <c r="V12" s="4" t="s">
        <v>202</v>
      </c>
      <c r="W12" s="5" t="s">
        <v>204</v>
      </c>
      <c r="X12" s="322" t="s">
        <v>130</v>
      </c>
      <c r="Y12" s="323"/>
      <c r="Z12" s="506" t="s">
        <v>131</v>
      </c>
      <c r="AA12" s="507"/>
      <c r="AB12" s="84"/>
    </row>
    <row r="13" spans="1:28" ht="15.75" thickBot="1" x14ac:dyDescent="0.3">
      <c r="A13" s="473"/>
      <c r="B13" s="473"/>
      <c r="C13" s="473"/>
      <c r="D13" s="473"/>
      <c r="E13" s="504"/>
      <c r="F13" s="473"/>
      <c r="G13" s="492" t="s">
        <v>16</v>
      </c>
      <c r="H13" s="493"/>
      <c r="I13" s="505"/>
      <c r="J13" s="492" t="s">
        <v>17</v>
      </c>
      <c r="K13" s="493"/>
      <c r="L13" s="508"/>
      <c r="M13" s="509" t="s">
        <v>16</v>
      </c>
      <c r="N13" s="493"/>
      <c r="O13" s="493"/>
      <c r="P13" s="492" t="s">
        <v>17</v>
      </c>
      <c r="Q13" s="493"/>
      <c r="R13" s="508"/>
      <c r="S13" s="509" t="s">
        <v>16</v>
      </c>
      <c r="T13" s="493"/>
      <c r="U13" s="493"/>
      <c r="V13" s="492" t="s">
        <v>17</v>
      </c>
      <c r="W13" s="493"/>
      <c r="X13" s="493"/>
      <c r="Y13" s="324"/>
      <c r="Z13" s="325" t="s">
        <v>16</v>
      </c>
      <c r="AA13" s="325" t="s">
        <v>17</v>
      </c>
      <c r="AB13" s="84"/>
    </row>
    <row r="14" spans="1:28" ht="32.1" customHeight="1" thickBot="1" x14ac:dyDescent="0.35">
      <c r="A14" s="108" t="s">
        <v>36</v>
      </c>
      <c r="B14" s="109" t="s">
        <v>37</v>
      </c>
      <c r="C14" s="110" t="s">
        <v>137</v>
      </c>
      <c r="D14" s="111" t="s">
        <v>111</v>
      </c>
      <c r="E14" s="112">
        <v>3000000000</v>
      </c>
      <c r="F14" s="113" t="s">
        <v>15</v>
      </c>
      <c r="G14" s="37">
        <v>111</v>
      </c>
      <c r="H14" s="38"/>
      <c r="I14" s="327">
        <f t="shared" ref="I14:I20" si="0">SUM(G14:H14)</f>
        <v>111</v>
      </c>
      <c r="J14" s="18">
        <v>87</v>
      </c>
      <c r="K14" s="33"/>
      <c r="L14" s="330">
        <f t="shared" ref="L14:L20" si="1">SUM(J14:K14)</f>
        <v>87</v>
      </c>
      <c r="M14" s="34"/>
      <c r="N14" s="33"/>
      <c r="O14" s="327">
        <f t="shared" ref="O14:O20" si="2">SUM(M14:N14)</f>
        <v>0</v>
      </c>
      <c r="P14" s="36"/>
      <c r="Q14" s="33"/>
      <c r="R14" s="330">
        <f t="shared" ref="R14:R20" si="3">SUM(P14:Q14)</f>
        <v>0</v>
      </c>
      <c r="S14" s="34"/>
      <c r="T14" s="33"/>
      <c r="U14" s="327">
        <f t="shared" ref="U14:U20" si="4">SUM(S14:T14)</f>
        <v>0</v>
      </c>
      <c r="V14" s="36"/>
      <c r="W14" s="33"/>
      <c r="X14" s="333">
        <f t="shared" ref="X14:X20" si="5">SUM(V14:W14)</f>
        <v>0</v>
      </c>
      <c r="Y14" s="334"/>
      <c r="Z14" s="335">
        <f t="shared" ref="Z14:Z20" si="6">SUM(I14,O14,U14)</f>
        <v>111</v>
      </c>
      <c r="AA14" s="335">
        <f t="shared" ref="AA14:AA20" si="7">SUM(L14,R14,X14)</f>
        <v>87</v>
      </c>
      <c r="AB14" s="122"/>
    </row>
    <row r="15" spans="1:28" ht="32.1" customHeight="1" thickBot="1" x14ac:dyDescent="0.35">
      <c r="A15" s="124" t="s">
        <v>36</v>
      </c>
      <c r="B15" s="125" t="s">
        <v>37</v>
      </c>
      <c r="C15" s="125" t="s">
        <v>137</v>
      </c>
      <c r="D15" s="126" t="s">
        <v>86</v>
      </c>
      <c r="E15" s="127">
        <v>3061300005</v>
      </c>
      <c r="F15" s="128" t="s">
        <v>15</v>
      </c>
      <c r="G15" s="31"/>
      <c r="H15" s="32"/>
      <c r="I15" s="327">
        <f t="shared" si="0"/>
        <v>0</v>
      </c>
      <c r="J15" s="18"/>
      <c r="K15" s="33"/>
      <c r="L15" s="330">
        <f t="shared" si="1"/>
        <v>0</v>
      </c>
      <c r="M15" s="34">
        <v>17</v>
      </c>
      <c r="N15" s="33"/>
      <c r="O15" s="327">
        <f t="shared" si="2"/>
        <v>17</v>
      </c>
      <c r="P15" s="36">
        <v>3</v>
      </c>
      <c r="Q15" s="33"/>
      <c r="R15" s="330">
        <f t="shared" si="3"/>
        <v>3</v>
      </c>
      <c r="S15" s="34">
        <v>17</v>
      </c>
      <c r="T15" s="33"/>
      <c r="U15" s="327">
        <f t="shared" si="4"/>
        <v>17</v>
      </c>
      <c r="V15" s="36">
        <v>6</v>
      </c>
      <c r="W15" s="33"/>
      <c r="X15" s="333">
        <f t="shared" si="5"/>
        <v>6</v>
      </c>
      <c r="Y15" s="334"/>
      <c r="Z15" s="335">
        <f t="shared" si="6"/>
        <v>34</v>
      </c>
      <c r="AA15" s="335">
        <f t="shared" si="7"/>
        <v>9</v>
      </c>
      <c r="AB15" s="122"/>
    </row>
    <row r="16" spans="1:28" ht="32.1" customHeight="1" thickBot="1" x14ac:dyDescent="0.35">
      <c r="A16" s="124" t="s">
        <v>36</v>
      </c>
      <c r="B16" s="125" t="s">
        <v>37</v>
      </c>
      <c r="C16" s="125" t="s">
        <v>137</v>
      </c>
      <c r="D16" s="126" t="s">
        <v>125</v>
      </c>
      <c r="E16" s="127">
        <v>3042100008</v>
      </c>
      <c r="F16" s="128" t="s">
        <v>15</v>
      </c>
      <c r="G16" s="31"/>
      <c r="H16" s="32"/>
      <c r="I16" s="327">
        <f t="shared" si="0"/>
        <v>0</v>
      </c>
      <c r="J16" s="18"/>
      <c r="K16" s="33"/>
      <c r="L16" s="330">
        <f t="shared" si="1"/>
        <v>0</v>
      </c>
      <c r="M16" s="34">
        <v>6</v>
      </c>
      <c r="N16" s="33"/>
      <c r="O16" s="327">
        <f t="shared" si="2"/>
        <v>6</v>
      </c>
      <c r="P16" s="36">
        <v>24</v>
      </c>
      <c r="Q16" s="33"/>
      <c r="R16" s="330">
        <f t="shared" si="3"/>
        <v>24</v>
      </c>
      <c r="S16" s="34">
        <v>10</v>
      </c>
      <c r="T16" s="33"/>
      <c r="U16" s="327">
        <f t="shared" si="4"/>
        <v>10</v>
      </c>
      <c r="V16" s="36">
        <v>31</v>
      </c>
      <c r="W16" s="33"/>
      <c r="X16" s="333">
        <f t="shared" si="5"/>
        <v>31</v>
      </c>
      <c r="Y16" s="334"/>
      <c r="Z16" s="335">
        <f t="shared" si="6"/>
        <v>16</v>
      </c>
      <c r="AA16" s="335">
        <f t="shared" si="7"/>
        <v>55</v>
      </c>
      <c r="AB16" s="122"/>
    </row>
    <row r="17" spans="1:31" ht="40.5" customHeight="1" thickBot="1" x14ac:dyDescent="0.35">
      <c r="A17" s="124" t="s">
        <v>36</v>
      </c>
      <c r="B17" s="125" t="s">
        <v>37</v>
      </c>
      <c r="C17" s="125" t="s">
        <v>137</v>
      </c>
      <c r="D17" s="138" t="s">
        <v>148</v>
      </c>
      <c r="E17" s="127">
        <v>3042100008</v>
      </c>
      <c r="F17" s="128" t="s">
        <v>15</v>
      </c>
      <c r="G17" s="31"/>
      <c r="H17" s="32"/>
      <c r="I17" s="327">
        <f t="shared" si="0"/>
        <v>0</v>
      </c>
      <c r="J17" s="18"/>
      <c r="K17" s="33"/>
      <c r="L17" s="330">
        <f t="shared" si="1"/>
        <v>0</v>
      </c>
      <c r="M17" s="34"/>
      <c r="N17" s="33"/>
      <c r="O17" s="327">
        <f t="shared" si="2"/>
        <v>0</v>
      </c>
      <c r="P17" s="36"/>
      <c r="Q17" s="33"/>
      <c r="R17" s="330">
        <f t="shared" si="3"/>
        <v>0</v>
      </c>
      <c r="S17" s="34"/>
      <c r="T17" s="33"/>
      <c r="U17" s="327">
        <f t="shared" si="4"/>
        <v>0</v>
      </c>
      <c r="V17" s="36">
        <v>3</v>
      </c>
      <c r="W17" s="33"/>
      <c r="X17" s="333">
        <f t="shared" si="5"/>
        <v>3</v>
      </c>
      <c r="Y17" s="334"/>
      <c r="Z17" s="335">
        <f t="shared" si="6"/>
        <v>0</v>
      </c>
      <c r="AA17" s="335">
        <f t="shared" si="7"/>
        <v>3</v>
      </c>
      <c r="AB17" s="122"/>
    </row>
    <row r="18" spans="1:31" ht="32.1" customHeight="1" thickBot="1" x14ac:dyDescent="0.35">
      <c r="A18" s="124" t="s">
        <v>36</v>
      </c>
      <c r="B18" s="125" t="s">
        <v>37</v>
      </c>
      <c r="C18" s="125" t="s">
        <v>137</v>
      </c>
      <c r="D18" s="126" t="s">
        <v>46</v>
      </c>
      <c r="E18" s="127">
        <v>3051200001</v>
      </c>
      <c r="F18" s="128" t="s">
        <v>15</v>
      </c>
      <c r="G18" s="31"/>
      <c r="H18" s="32"/>
      <c r="I18" s="327">
        <f t="shared" si="0"/>
        <v>0</v>
      </c>
      <c r="J18" s="18"/>
      <c r="K18" s="33"/>
      <c r="L18" s="330">
        <f t="shared" si="1"/>
        <v>0</v>
      </c>
      <c r="M18" s="34">
        <v>19</v>
      </c>
      <c r="N18" s="33"/>
      <c r="O18" s="327">
        <f t="shared" si="2"/>
        <v>19</v>
      </c>
      <c r="P18" s="36">
        <v>28</v>
      </c>
      <c r="Q18" s="33"/>
      <c r="R18" s="330">
        <f t="shared" si="3"/>
        <v>28</v>
      </c>
      <c r="S18" s="34">
        <v>9</v>
      </c>
      <c r="T18" s="33"/>
      <c r="U18" s="327">
        <f t="shared" si="4"/>
        <v>9</v>
      </c>
      <c r="V18" s="36">
        <v>30</v>
      </c>
      <c r="W18" s="33"/>
      <c r="X18" s="333">
        <f t="shared" si="5"/>
        <v>30</v>
      </c>
      <c r="Y18" s="334"/>
      <c r="Z18" s="335">
        <f t="shared" si="6"/>
        <v>28</v>
      </c>
      <c r="AA18" s="335">
        <f t="shared" si="7"/>
        <v>58</v>
      </c>
      <c r="AB18" s="122"/>
    </row>
    <row r="19" spans="1:31" ht="32.1" customHeight="1" thickBot="1" x14ac:dyDescent="0.35">
      <c r="A19" s="124" t="s">
        <v>36</v>
      </c>
      <c r="B19" s="125" t="s">
        <v>37</v>
      </c>
      <c r="C19" s="125" t="s">
        <v>137</v>
      </c>
      <c r="D19" s="139" t="s">
        <v>145</v>
      </c>
      <c r="E19" s="140">
        <v>3021500003</v>
      </c>
      <c r="F19" s="141" t="s">
        <v>15</v>
      </c>
      <c r="G19" s="31"/>
      <c r="H19" s="32"/>
      <c r="I19" s="327">
        <f t="shared" si="0"/>
        <v>0</v>
      </c>
      <c r="J19" s="18"/>
      <c r="K19" s="33"/>
      <c r="L19" s="330">
        <f t="shared" si="1"/>
        <v>0</v>
      </c>
      <c r="M19" s="34">
        <v>6</v>
      </c>
      <c r="N19" s="33"/>
      <c r="O19" s="327">
        <f t="shared" si="2"/>
        <v>6</v>
      </c>
      <c r="P19" s="36">
        <v>8</v>
      </c>
      <c r="Q19" s="33"/>
      <c r="R19" s="330">
        <f t="shared" si="3"/>
        <v>8</v>
      </c>
      <c r="S19" s="34">
        <v>10</v>
      </c>
      <c r="T19" s="33"/>
      <c r="U19" s="327">
        <f t="shared" si="4"/>
        <v>10</v>
      </c>
      <c r="V19" s="36">
        <v>14</v>
      </c>
      <c r="W19" s="33"/>
      <c r="X19" s="333">
        <f t="shared" si="5"/>
        <v>14</v>
      </c>
      <c r="Y19" s="334"/>
      <c r="Z19" s="335">
        <f t="shared" si="6"/>
        <v>16</v>
      </c>
      <c r="AA19" s="335">
        <f t="shared" si="7"/>
        <v>22</v>
      </c>
      <c r="AB19" s="154">
        <f>SUM(Z14:AA19)</f>
        <v>439</v>
      </c>
      <c r="AC19" s="1">
        <f>SUM(Z14:Z19)</f>
        <v>205</v>
      </c>
      <c r="AD19" s="1">
        <f>SUM(AA14:AA19)</f>
        <v>234</v>
      </c>
      <c r="AE19" s="1">
        <f>SUM(AC19:AD19)</f>
        <v>439</v>
      </c>
    </row>
    <row r="20" spans="1:31" ht="32.1" customHeight="1" thickBot="1" x14ac:dyDescent="0.35">
      <c r="A20" s="144" t="s">
        <v>36</v>
      </c>
      <c r="B20" s="145" t="s">
        <v>37</v>
      </c>
      <c r="C20" s="145" t="s">
        <v>137</v>
      </c>
      <c r="D20" s="146" t="s">
        <v>126</v>
      </c>
      <c r="E20" s="147">
        <v>3071500009</v>
      </c>
      <c r="F20" s="141" t="s">
        <v>15</v>
      </c>
      <c r="G20" s="42"/>
      <c r="H20" s="43"/>
      <c r="I20" s="338">
        <f t="shared" si="0"/>
        <v>0</v>
      </c>
      <c r="J20" s="44"/>
      <c r="K20" s="45"/>
      <c r="L20" s="339">
        <f t="shared" si="1"/>
        <v>0</v>
      </c>
      <c r="M20" s="46">
        <v>33</v>
      </c>
      <c r="N20" s="45"/>
      <c r="O20" s="338">
        <f t="shared" si="2"/>
        <v>33</v>
      </c>
      <c r="P20" s="47">
        <v>8</v>
      </c>
      <c r="Q20" s="45"/>
      <c r="R20" s="339">
        <f t="shared" si="3"/>
        <v>8</v>
      </c>
      <c r="S20" s="46">
        <v>42</v>
      </c>
      <c r="T20" s="45"/>
      <c r="U20" s="338">
        <f t="shared" si="4"/>
        <v>42</v>
      </c>
      <c r="V20" s="47">
        <v>10</v>
      </c>
      <c r="W20" s="45"/>
      <c r="X20" s="340">
        <f t="shared" si="5"/>
        <v>10</v>
      </c>
      <c r="Y20" s="334"/>
      <c r="Z20" s="341">
        <f t="shared" si="6"/>
        <v>75</v>
      </c>
      <c r="AA20" s="341">
        <f t="shared" si="7"/>
        <v>18</v>
      </c>
      <c r="AB20" s="122"/>
    </row>
    <row r="21" spans="1:31" ht="32.1" customHeight="1" thickBot="1" x14ac:dyDescent="0.3">
      <c r="A21" s="464"/>
      <c r="B21" s="465"/>
      <c r="C21" s="465"/>
      <c r="D21" s="465"/>
      <c r="E21" s="465"/>
      <c r="F21" s="466"/>
      <c r="G21" s="342">
        <f>SUM(G14:G20)</f>
        <v>111</v>
      </c>
      <c r="H21" s="343">
        <f>SUM(H14:H20)</f>
        <v>0</v>
      </c>
      <c r="I21" s="343">
        <f t="shared" ref="I21:Z21" si="8">SUM(I14:I20)</f>
        <v>111</v>
      </c>
      <c r="J21" s="343">
        <f t="shared" si="8"/>
        <v>87</v>
      </c>
      <c r="K21" s="343">
        <f t="shared" si="8"/>
        <v>0</v>
      </c>
      <c r="L21" s="343">
        <f t="shared" si="8"/>
        <v>87</v>
      </c>
      <c r="M21" s="343">
        <f t="shared" si="8"/>
        <v>81</v>
      </c>
      <c r="N21" s="343">
        <f t="shared" si="8"/>
        <v>0</v>
      </c>
      <c r="O21" s="343">
        <f t="shared" si="8"/>
        <v>81</v>
      </c>
      <c r="P21" s="343">
        <f t="shared" si="8"/>
        <v>71</v>
      </c>
      <c r="Q21" s="343">
        <f t="shared" si="8"/>
        <v>0</v>
      </c>
      <c r="R21" s="343">
        <f t="shared" si="8"/>
        <v>71</v>
      </c>
      <c r="S21" s="343">
        <f t="shared" si="8"/>
        <v>88</v>
      </c>
      <c r="T21" s="343">
        <f t="shared" si="8"/>
        <v>0</v>
      </c>
      <c r="U21" s="343">
        <f t="shared" si="8"/>
        <v>88</v>
      </c>
      <c r="V21" s="343">
        <f t="shared" si="8"/>
        <v>94</v>
      </c>
      <c r="W21" s="343">
        <f t="shared" si="8"/>
        <v>0</v>
      </c>
      <c r="X21" s="344">
        <f t="shared" si="8"/>
        <v>94</v>
      </c>
      <c r="Y21" s="345"/>
      <c r="Z21" s="343">
        <f t="shared" si="8"/>
        <v>280</v>
      </c>
      <c r="AA21" s="343">
        <f>SUM(AA14:AA20)</f>
        <v>252</v>
      </c>
      <c r="AB21" s="122"/>
    </row>
    <row r="22" spans="1:31" ht="32.1" customHeight="1" thickBot="1" x14ac:dyDescent="0.35">
      <c r="A22" s="108" t="s">
        <v>36</v>
      </c>
      <c r="B22" s="109" t="s">
        <v>38</v>
      </c>
      <c r="C22" s="109" t="s">
        <v>138</v>
      </c>
      <c r="D22" s="160" t="s">
        <v>111</v>
      </c>
      <c r="E22" s="161">
        <v>3000000000</v>
      </c>
      <c r="F22" s="162" t="s">
        <v>15</v>
      </c>
      <c r="G22" s="12">
        <v>97</v>
      </c>
      <c r="H22" s="13"/>
      <c r="I22" s="348">
        <f>SUM(G22:H22)</f>
        <v>97</v>
      </c>
      <c r="J22" s="14">
        <v>91</v>
      </c>
      <c r="K22" s="15"/>
      <c r="L22" s="351">
        <f>SUM(J22:K22)</f>
        <v>91</v>
      </c>
      <c r="M22" s="16"/>
      <c r="N22" s="15"/>
      <c r="O22" s="348">
        <f>SUM(M22:N22)</f>
        <v>0</v>
      </c>
      <c r="P22" s="17"/>
      <c r="Q22" s="15"/>
      <c r="R22" s="351">
        <f>SUM(P22:Q22)</f>
        <v>0</v>
      </c>
      <c r="S22" s="16"/>
      <c r="T22" s="15"/>
      <c r="U22" s="348">
        <f>SUM(S22:T22)</f>
        <v>0</v>
      </c>
      <c r="V22" s="17"/>
      <c r="W22" s="15"/>
      <c r="X22" s="354">
        <f>SUM(V22:W22)</f>
        <v>0</v>
      </c>
      <c r="Y22" s="334"/>
      <c r="Z22" s="355">
        <f>SUM(I22,O22,U22)</f>
        <v>97</v>
      </c>
      <c r="AA22" s="355">
        <f>SUM(L22,R22,X22)</f>
        <v>91</v>
      </c>
      <c r="AB22" s="122"/>
    </row>
    <row r="23" spans="1:31" ht="32.1" customHeight="1" thickBot="1" x14ac:dyDescent="0.35">
      <c r="A23" s="169" t="s">
        <v>36</v>
      </c>
      <c r="B23" s="170" t="s">
        <v>38</v>
      </c>
      <c r="C23" s="170" t="s">
        <v>138</v>
      </c>
      <c r="D23" s="126" t="s">
        <v>47</v>
      </c>
      <c r="E23" s="127">
        <v>3092100003</v>
      </c>
      <c r="F23" s="128" t="s">
        <v>15</v>
      </c>
      <c r="G23" s="31"/>
      <c r="H23" s="32"/>
      <c r="I23" s="327">
        <f>SUM(G23:H23)</f>
        <v>0</v>
      </c>
      <c r="J23" s="18"/>
      <c r="K23" s="33"/>
      <c r="L23" s="330">
        <f>SUM(J23:K23)</f>
        <v>0</v>
      </c>
      <c r="M23" s="34">
        <v>12</v>
      </c>
      <c r="N23" s="33"/>
      <c r="O23" s="327">
        <f>SUM(M23:N23)</f>
        <v>12</v>
      </c>
      <c r="P23" s="36">
        <v>41</v>
      </c>
      <c r="Q23" s="33"/>
      <c r="R23" s="330">
        <f>SUM(P23:Q23)</f>
        <v>41</v>
      </c>
      <c r="S23" s="34">
        <v>13</v>
      </c>
      <c r="T23" s="33"/>
      <c r="U23" s="327">
        <f>SUM(S23:T23)</f>
        <v>13</v>
      </c>
      <c r="V23" s="36">
        <v>34</v>
      </c>
      <c r="W23" s="33"/>
      <c r="X23" s="333">
        <f>SUM(V23:W23)</f>
        <v>34</v>
      </c>
      <c r="Y23" s="334"/>
      <c r="Z23" s="335">
        <f>SUM(I23,O23,U23)</f>
        <v>25</v>
      </c>
      <c r="AA23" s="335">
        <f>SUM(L23,R23,X23)</f>
        <v>75</v>
      </c>
      <c r="AB23" s="122"/>
    </row>
    <row r="24" spans="1:31" ht="32.1" customHeight="1" thickBot="1" x14ac:dyDescent="0.35">
      <c r="A24" s="169" t="s">
        <v>36</v>
      </c>
      <c r="B24" s="170" t="s">
        <v>38</v>
      </c>
      <c r="C24" s="170" t="s">
        <v>138</v>
      </c>
      <c r="D24" s="126" t="s">
        <v>48</v>
      </c>
      <c r="E24" s="127">
        <v>3071200001</v>
      </c>
      <c r="F24" s="128" t="s">
        <v>15</v>
      </c>
      <c r="G24" s="31"/>
      <c r="H24" s="32"/>
      <c r="I24" s="327">
        <f>SUM(G24:H24)</f>
        <v>0</v>
      </c>
      <c r="J24" s="18"/>
      <c r="K24" s="33"/>
      <c r="L24" s="330">
        <f>SUM(J24:K24)</f>
        <v>0</v>
      </c>
      <c r="M24" s="34">
        <v>27</v>
      </c>
      <c r="N24" s="33"/>
      <c r="O24" s="327">
        <f>SUM(M24:N24)</f>
        <v>27</v>
      </c>
      <c r="P24" s="36">
        <v>11</v>
      </c>
      <c r="Q24" s="33"/>
      <c r="R24" s="330">
        <f>SUM(P24:Q24)</f>
        <v>11</v>
      </c>
      <c r="S24" s="34">
        <v>32</v>
      </c>
      <c r="T24" s="33"/>
      <c r="U24" s="327">
        <f>SUM(S24:T24)</f>
        <v>32</v>
      </c>
      <c r="V24" s="36">
        <v>8</v>
      </c>
      <c r="W24" s="33"/>
      <c r="X24" s="333">
        <f>SUM(V24:W24)</f>
        <v>8</v>
      </c>
      <c r="Y24" s="334"/>
      <c r="Z24" s="335">
        <f>SUM(I24,O24,U24)</f>
        <v>59</v>
      </c>
      <c r="AA24" s="335">
        <f>SUM(L24,R24,X24)</f>
        <v>19</v>
      </c>
      <c r="AB24" s="154">
        <f>SUM(Z20:AA24)</f>
        <v>991</v>
      </c>
      <c r="AC24" s="1">
        <f>SUM(Z20:Z24)</f>
        <v>536</v>
      </c>
      <c r="AD24" s="1">
        <f t="shared" ref="AD24" si="9">SUM(AA20:AA24)</f>
        <v>455</v>
      </c>
      <c r="AE24" s="1">
        <f>SUM(AC24:AD24)</f>
        <v>991</v>
      </c>
    </row>
    <row r="25" spans="1:31" ht="32.1" customHeight="1" thickBot="1" x14ac:dyDescent="0.35">
      <c r="A25" s="169" t="s">
        <v>36</v>
      </c>
      <c r="B25" s="170" t="s">
        <v>38</v>
      </c>
      <c r="C25" s="170" t="s">
        <v>138</v>
      </c>
      <c r="D25" s="126" t="s">
        <v>125</v>
      </c>
      <c r="E25" s="127">
        <v>3042100008</v>
      </c>
      <c r="F25" s="128" t="s">
        <v>15</v>
      </c>
      <c r="G25" s="31"/>
      <c r="H25" s="32"/>
      <c r="I25" s="327">
        <f>SUM(G25:H25)</f>
        <v>0</v>
      </c>
      <c r="J25" s="18"/>
      <c r="K25" s="33"/>
      <c r="L25" s="330">
        <f>SUM(J25:K25)</f>
        <v>0</v>
      </c>
      <c r="M25" s="34">
        <v>7</v>
      </c>
      <c r="N25" s="35"/>
      <c r="O25" s="327">
        <f>SUM(M25:N25)</f>
        <v>7</v>
      </c>
      <c r="P25" s="36">
        <v>23</v>
      </c>
      <c r="Q25" s="33"/>
      <c r="R25" s="330">
        <f>SUM(P25:Q25)</f>
        <v>23</v>
      </c>
      <c r="S25" s="34">
        <v>15</v>
      </c>
      <c r="T25" s="33"/>
      <c r="U25" s="327">
        <f>SUM(S25:T25)</f>
        <v>15</v>
      </c>
      <c r="V25" s="36">
        <v>19</v>
      </c>
      <c r="W25" s="33"/>
      <c r="X25" s="333">
        <f>SUM(V25:W25)</f>
        <v>19</v>
      </c>
      <c r="Y25" s="334"/>
      <c r="Z25" s="335">
        <f>SUM(I25,O25,U25)</f>
        <v>22</v>
      </c>
      <c r="AA25" s="335">
        <f>SUM(L25,R25,X25)</f>
        <v>42</v>
      </c>
      <c r="AB25" s="122"/>
    </row>
    <row r="26" spans="1:31" ht="32.1" customHeight="1" thickBot="1" x14ac:dyDescent="0.35">
      <c r="A26" s="144" t="s">
        <v>36</v>
      </c>
      <c r="B26" s="145" t="s">
        <v>38</v>
      </c>
      <c r="C26" s="173" t="s">
        <v>138</v>
      </c>
      <c r="D26" s="174" t="s">
        <v>86</v>
      </c>
      <c r="E26" s="175">
        <v>3061300005</v>
      </c>
      <c r="F26" s="141" t="s">
        <v>15</v>
      </c>
      <c r="G26" s="31"/>
      <c r="H26" s="32"/>
      <c r="I26" s="327">
        <f>SUM(G26:H26)</f>
        <v>0</v>
      </c>
      <c r="J26" s="18"/>
      <c r="K26" s="33"/>
      <c r="L26" s="330">
        <f>SUM(J26:K26)</f>
        <v>0</v>
      </c>
      <c r="M26" s="34">
        <v>25</v>
      </c>
      <c r="N26" s="33"/>
      <c r="O26" s="327">
        <f>SUM(M26:N26)</f>
        <v>25</v>
      </c>
      <c r="P26" s="36">
        <v>34</v>
      </c>
      <c r="Q26" s="33"/>
      <c r="R26" s="330">
        <f>SUM(P26:Q26)</f>
        <v>34</v>
      </c>
      <c r="S26" s="34">
        <v>24</v>
      </c>
      <c r="T26" s="33"/>
      <c r="U26" s="327">
        <f>SUM(S26:T26)</f>
        <v>24</v>
      </c>
      <c r="V26" s="36">
        <v>14</v>
      </c>
      <c r="W26" s="33"/>
      <c r="X26" s="333">
        <f>SUM(V26:W26)</f>
        <v>14</v>
      </c>
      <c r="Y26" s="334"/>
      <c r="Z26" s="335">
        <f>SUM(I26,O26,U26)</f>
        <v>49</v>
      </c>
      <c r="AA26" s="335">
        <f>SUM(L26,R26,X26)</f>
        <v>48</v>
      </c>
      <c r="AB26" s="122"/>
    </row>
    <row r="27" spans="1:31" ht="32.1" customHeight="1" thickBot="1" x14ac:dyDescent="0.3">
      <c r="A27" s="464"/>
      <c r="B27" s="465"/>
      <c r="C27" s="465"/>
      <c r="D27" s="465"/>
      <c r="E27" s="465"/>
      <c r="F27" s="466"/>
      <c r="G27" s="342">
        <f>SUM(G22:G26)</f>
        <v>97</v>
      </c>
      <c r="H27" s="343">
        <f>SUM(H22:H26)</f>
        <v>0</v>
      </c>
      <c r="I27" s="343">
        <f t="shared" ref="I27:AA27" si="10">SUM(I22:I26)</f>
        <v>97</v>
      </c>
      <c r="J27" s="343">
        <f t="shared" si="10"/>
        <v>91</v>
      </c>
      <c r="K27" s="343">
        <f t="shared" si="10"/>
        <v>0</v>
      </c>
      <c r="L27" s="343">
        <f t="shared" si="10"/>
        <v>91</v>
      </c>
      <c r="M27" s="343">
        <f t="shared" si="10"/>
        <v>71</v>
      </c>
      <c r="N27" s="343">
        <f t="shared" si="10"/>
        <v>0</v>
      </c>
      <c r="O27" s="343">
        <f t="shared" si="10"/>
        <v>71</v>
      </c>
      <c r="P27" s="343">
        <f t="shared" si="10"/>
        <v>109</v>
      </c>
      <c r="Q27" s="343">
        <f t="shared" si="10"/>
        <v>0</v>
      </c>
      <c r="R27" s="343">
        <f t="shared" si="10"/>
        <v>109</v>
      </c>
      <c r="S27" s="343">
        <f t="shared" si="10"/>
        <v>84</v>
      </c>
      <c r="T27" s="343">
        <f t="shared" si="10"/>
        <v>0</v>
      </c>
      <c r="U27" s="343">
        <f t="shared" si="10"/>
        <v>84</v>
      </c>
      <c r="V27" s="343">
        <f t="shared" si="10"/>
        <v>75</v>
      </c>
      <c r="W27" s="343">
        <f t="shared" si="10"/>
        <v>0</v>
      </c>
      <c r="X27" s="344">
        <f t="shared" si="10"/>
        <v>75</v>
      </c>
      <c r="Y27" s="345"/>
      <c r="Z27" s="343">
        <f t="shared" si="10"/>
        <v>252</v>
      </c>
      <c r="AA27" s="343">
        <f t="shared" si="10"/>
        <v>275</v>
      </c>
      <c r="AB27" s="122"/>
    </row>
    <row r="28" spans="1:31" ht="32.1" customHeight="1" thickBot="1" x14ac:dyDescent="0.35">
      <c r="A28" s="108" t="s">
        <v>36</v>
      </c>
      <c r="B28" s="109" t="s">
        <v>39</v>
      </c>
      <c r="C28" s="109" t="s">
        <v>139</v>
      </c>
      <c r="D28" s="160" t="s">
        <v>111</v>
      </c>
      <c r="E28" s="161">
        <v>3000000000</v>
      </c>
      <c r="F28" s="162" t="s">
        <v>15</v>
      </c>
      <c r="G28" s="31">
        <v>144</v>
      </c>
      <c r="H28" s="32"/>
      <c r="I28" s="327">
        <f>SUM(G28:H28)</f>
        <v>144</v>
      </c>
      <c r="J28" s="18">
        <v>121</v>
      </c>
      <c r="K28" s="33"/>
      <c r="L28" s="330">
        <f>SUM(J28:K28)</f>
        <v>121</v>
      </c>
      <c r="M28" s="34"/>
      <c r="N28" s="33"/>
      <c r="O28" s="327">
        <f>SUM(M28:N28)</f>
        <v>0</v>
      </c>
      <c r="P28" s="36"/>
      <c r="Q28" s="33"/>
      <c r="R28" s="330">
        <f>SUM(P28:Q28)</f>
        <v>0</v>
      </c>
      <c r="S28" s="34"/>
      <c r="T28" s="33"/>
      <c r="U28" s="327">
        <f>SUM(S28:T28)</f>
        <v>0</v>
      </c>
      <c r="V28" s="36"/>
      <c r="W28" s="33"/>
      <c r="X28" s="333">
        <f>SUM(V28:W28)</f>
        <v>0</v>
      </c>
      <c r="Y28" s="334"/>
      <c r="Z28" s="335">
        <f>SUM(I28,O28,U28)</f>
        <v>144</v>
      </c>
      <c r="AA28" s="335">
        <f>SUM(L28,R28,X28)</f>
        <v>121</v>
      </c>
      <c r="AB28" s="154">
        <f>SUM(Z25:AA28)</f>
        <v>953</v>
      </c>
      <c r="AC28" s="1">
        <f>SUM(Z25:Z28)</f>
        <v>467</v>
      </c>
      <c r="AD28" s="1">
        <f>SUM(AA25:AA28)</f>
        <v>486</v>
      </c>
      <c r="AE28" s="1">
        <f>SUM(AC28:AD28)</f>
        <v>953</v>
      </c>
    </row>
    <row r="29" spans="1:31" ht="32.1" customHeight="1" thickBot="1" x14ac:dyDescent="0.35">
      <c r="A29" s="169" t="s">
        <v>36</v>
      </c>
      <c r="B29" s="170" t="s">
        <v>39</v>
      </c>
      <c r="C29" s="170" t="s">
        <v>93</v>
      </c>
      <c r="D29" s="126" t="s">
        <v>47</v>
      </c>
      <c r="E29" s="127">
        <v>3092100003</v>
      </c>
      <c r="F29" s="128" t="s">
        <v>15</v>
      </c>
      <c r="G29" s="31"/>
      <c r="H29" s="32"/>
      <c r="I29" s="327">
        <f>SUM(G29:H29)</f>
        <v>0</v>
      </c>
      <c r="J29" s="18"/>
      <c r="K29" s="33"/>
      <c r="L29" s="330">
        <f>SUM(J29:K29)</f>
        <v>0</v>
      </c>
      <c r="M29" s="34">
        <v>6</v>
      </c>
      <c r="N29" s="33"/>
      <c r="O29" s="327">
        <f>SUM(M29:N29)</f>
        <v>6</v>
      </c>
      <c r="P29" s="36">
        <v>46</v>
      </c>
      <c r="Q29" s="33"/>
      <c r="R29" s="330">
        <f>SUM(P29:Q29)</f>
        <v>46</v>
      </c>
      <c r="S29" s="34">
        <v>10</v>
      </c>
      <c r="T29" s="33"/>
      <c r="U29" s="327">
        <f>SUM(S29:T29)</f>
        <v>10</v>
      </c>
      <c r="V29" s="36">
        <v>32</v>
      </c>
      <c r="W29" s="33"/>
      <c r="X29" s="333">
        <f>SUM(V29:W29)</f>
        <v>32</v>
      </c>
      <c r="Y29" s="334"/>
      <c r="Z29" s="335">
        <f>SUM(I29,O29,U29)</f>
        <v>16</v>
      </c>
      <c r="AA29" s="335">
        <f>SUM(L29,R29,X29)</f>
        <v>78</v>
      </c>
      <c r="AB29" s="122"/>
    </row>
    <row r="30" spans="1:31" ht="32.1" customHeight="1" thickBot="1" x14ac:dyDescent="0.35">
      <c r="A30" s="169" t="s">
        <v>36</v>
      </c>
      <c r="B30" s="170" t="s">
        <v>39</v>
      </c>
      <c r="C30" s="170" t="s">
        <v>139</v>
      </c>
      <c r="D30" s="126" t="s">
        <v>125</v>
      </c>
      <c r="E30" s="127">
        <v>3042100008</v>
      </c>
      <c r="F30" s="128" t="s">
        <v>15</v>
      </c>
      <c r="G30" s="31"/>
      <c r="H30" s="32"/>
      <c r="I30" s="327">
        <f>SUM(G30:H30)</f>
        <v>0</v>
      </c>
      <c r="J30" s="18"/>
      <c r="K30" s="33"/>
      <c r="L30" s="330">
        <f>SUM(J30:K30)</f>
        <v>0</v>
      </c>
      <c r="M30" s="34">
        <v>25</v>
      </c>
      <c r="N30" s="33"/>
      <c r="O30" s="327">
        <f>SUM(M30:N30)</f>
        <v>25</v>
      </c>
      <c r="P30" s="36">
        <v>39</v>
      </c>
      <c r="Q30" s="33"/>
      <c r="R30" s="330">
        <f>SUM(P30:Q30)</f>
        <v>39</v>
      </c>
      <c r="S30" s="34">
        <v>22</v>
      </c>
      <c r="T30" s="33"/>
      <c r="U30" s="327">
        <f>SUM(S30:T30)</f>
        <v>22</v>
      </c>
      <c r="V30" s="36">
        <v>27</v>
      </c>
      <c r="W30" s="33"/>
      <c r="X30" s="333">
        <f>SUM(V30:W30)</f>
        <v>27</v>
      </c>
      <c r="Y30" s="334"/>
      <c r="Z30" s="335">
        <f>SUM(I30,O30,U30)</f>
        <v>47</v>
      </c>
      <c r="AA30" s="335">
        <f>SUM(L30,R30,X30)</f>
        <v>66</v>
      </c>
      <c r="AB30" s="122"/>
    </row>
    <row r="31" spans="1:31" ht="42.75" customHeight="1" thickBot="1" x14ac:dyDescent="0.35">
      <c r="A31" s="169" t="s">
        <v>36</v>
      </c>
      <c r="B31" s="170" t="s">
        <v>39</v>
      </c>
      <c r="C31" s="170" t="s">
        <v>139</v>
      </c>
      <c r="D31" s="138" t="s">
        <v>148</v>
      </c>
      <c r="E31" s="147">
        <v>3042100008</v>
      </c>
      <c r="F31" s="141" t="s">
        <v>15</v>
      </c>
      <c r="G31" s="31"/>
      <c r="H31" s="32"/>
      <c r="I31" s="327">
        <f>SUM(G31:H31)</f>
        <v>0</v>
      </c>
      <c r="J31" s="18"/>
      <c r="K31" s="33"/>
      <c r="L31" s="330">
        <f>SUM(J31:K31)</f>
        <v>0</v>
      </c>
      <c r="M31" s="34"/>
      <c r="N31" s="33"/>
      <c r="O31" s="327">
        <f>SUM(M31:N31)</f>
        <v>0</v>
      </c>
      <c r="P31" s="36"/>
      <c r="Q31" s="33"/>
      <c r="R31" s="330">
        <f>SUM(P31:Q31)</f>
        <v>0</v>
      </c>
      <c r="S31" s="34">
        <v>1</v>
      </c>
      <c r="T31" s="33"/>
      <c r="U31" s="327">
        <f>SUM(S31:T31)</f>
        <v>1</v>
      </c>
      <c r="V31" s="36">
        <v>1</v>
      </c>
      <c r="W31" s="33"/>
      <c r="X31" s="333">
        <f>SUM(V31:W31)</f>
        <v>1</v>
      </c>
      <c r="Y31" s="334"/>
      <c r="Z31" s="335">
        <f>SUM(I31,O31,U31)</f>
        <v>1</v>
      </c>
      <c r="AA31" s="335">
        <f>SUM(L31,R31,X31)</f>
        <v>1</v>
      </c>
      <c r="AB31" s="122"/>
    </row>
    <row r="32" spans="1:31" ht="32.1" customHeight="1" thickBot="1" x14ac:dyDescent="0.35">
      <c r="A32" s="144" t="s">
        <v>36</v>
      </c>
      <c r="B32" s="145" t="s">
        <v>39</v>
      </c>
      <c r="C32" s="173" t="s">
        <v>139</v>
      </c>
      <c r="D32" s="174" t="s">
        <v>87</v>
      </c>
      <c r="E32" s="175">
        <v>3062300005</v>
      </c>
      <c r="F32" s="141" t="s">
        <v>15</v>
      </c>
      <c r="G32" s="31"/>
      <c r="H32" s="32"/>
      <c r="I32" s="327">
        <f>SUM(G32:H32)</f>
        <v>0</v>
      </c>
      <c r="J32" s="18"/>
      <c r="K32" s="33"/>
      <c r="L32" s="330">
        <f>SUM(J32:K32)</f>
        <v>0</v>
      </c>
      <c r="M32" s="34">
        <v>55</v>
      </c>
      <c r="N32" s="33"/>
      <c r="O32" s="327">
        <f>SUM(M32:N32)</f>
        <v>55</v>
      </c>
      <c r="P32" s="36">
        <v>13</v>
      </c>
      <c r="Q32" s="33"/>
      <c r="R32" s="330">
        <f>SUM(P32:Q32)</f>
        <v>13</v>
      </c>
      <c r="S32" s="34">
        <v>48</v>
      </c>
      <c r="T32" s="33"/>
      <c r="U32" s="327">
        <f>SUM(S32:T32)</f>
        <v>48</v>
      </c>
      <c r="V32" s="36">
        <v>26</v>
      </c>
      <c r="W32" s="33"/>
      <c r="X32" s="333">
        <f>SUM(V32:W32)</f>
        <v>26</v>
      </c>
      <c r="Y32" s="334"/>
      <c r="Z32" s="335">
        <f>SUM(I32,O32,U32)</f>
        <v>103</v>
      </c>
      <c r="AA32" s="335">
        <f>SUM(L32,R32,X32)</f>
        <v>39</v>
      </c>
      <c r="AB32" s="154">
        <f>SUM(Z29:AA32)</f>
        <v>351</v>
      </c>
      <c r="AC32" s="1">
        <f>SUM(Z29:Z32)</f>
        <v>167</v>
      </c>
      <c r="AD32" s="1">
        <f>SUM(AA29:AA32)</f>
        <v>184</v>
      </c>
      <c r="AE32" s="1">
        <f>SUM(AC32:AD32)</f>
        <v>351</v>
      </c>
    </row>
    <row r="33" spans="1:31" ht="32.1" customHeight="1" thickBot="1" x14ac:dyDescent="0.3">
      <c r="A33" s="464"/>
      <c r="B33" s="465"/>
      <c r="C33" s="465"/>
      <c r="D33" s="465"/>
      <c r="E33" s="465"/>
      <c r="F33" s="466"/>
      <c r="G33" s="342">
        <f>SUM(G28:G32)</f>
        <v>144</v>
      </c>
      <c r="H33" s="343">
        <f>SUM(H28:H32)</f>
        <v>0</v>
      </c>
      <c r="I33" s="343">
        <f t="shared" ref="I33" si="11">SUM(I28:I32)</f>
        <v>144</v>
      </c>
      <c r="J33" s="343">
        <f t="shared" ref="J33" si="12">SUM(J28:J32)</f>
        <v>121</v>
      </c>
      <c r="K33" s="343">
        <f t="shared" ref="K33" si="13">SUM(K28:K32)</f>
        <v>0</v>
      </c>
      <c r="L33" s="343">
        <f t="shared" ref="L33" si="14">SUM(L28:L32)</f>
        <v>121</v>
      </c>
      <c r="M33" s="343">
        <f t="shared" ref="M33" si="15">SUM(M28:M32)</f>
        <v>86</v>
      </c>
      <c r="N33" s="343">
        <f t="shared" ref="N33" si="16">SUM(N28:N32)</f>
        <v>0</v>
      </c>
      <c r="O33" s="343">
        <f t="shared" ref="O33" si="17">SUM(O28:O32)</f>
        <v>86</v>
      </c>
      <c r="P33" s="343">
        <f t="shared" ref="P33" si="18">SUM(P28:P32)</f>
        <v>98</v>
      </c>
      <c r="Q33" s="343">
        <f t="shared" ref="Q33" si="19">SUM(Q28:Q32)</f>
        <v>0</v>
      </c>
      <c r="R33" s="343">
        <f t="shared" ref="R33" si="20">SUM(R28:R32)</f>
        <v>98</v>
      </c>
      <c r="S33" s="343">
        <f t="shared" ref="S33" si="21">SUM(S28:S32)</f>
        <v>81</v>
      </c>
      <c r="T33" s="343">
        <f t="shared" ref="T33" si="22">SUM(T28:T32)</f>
        <v>0</v>
      </c>
      <c r="U33" s="343">
        <f t="shared" ref="U33" si="23">SUM(U28:U32)</f>
        <v>81</v>
      </c>
      <c r="V33" s="343">
        <f t="shared" ref="V33" si="24">SUM(V28:V32)</f>
        <v>86</v>
      </c>
      <c r="W33" s="343">
        <f t="shared" ref="W33" si="25">SUM(W28:W32)</f>
        <v>0</v>
      </c>
      <c r="X33" s="344">
        <f t="shared" ref="X33" si="26">SUM(X28:X32)</f>
        <v>86</v>
      </c>
      <c r="Y33" s="345"/>
      <c r="Z33" s="343">
        <f t="shared" ref="Z33" si="27">SUM(Z28:Z32)</f>
        <v>311</v>
      </c>
      <c r="AA33" s="343">
        <f t="shared" ref="AA33" si="28">SUM(AA28:AA32)</f>
        <v>305</v>
      </c>
      <c r="AB33" s="122"/>
    </row>
    <row r="34" spans="1:31" ht="32.1" customHeight="1" thickBot="1" x14ac:dyDescent="0.35">
      <c r="A34" s="108" t="s">
        <v>36</v>
      </c>
      <c r="B34" s="109" t="s">
        <v>40</v>
      </c>
      <c r="C34" s="109" t="s">
        <v>96</v>
      </c>
      <c r="D34" s="160" t="s">
        <v>111</v>
      </c>
      <c r="E34" s="161">
        <v>3000000000</v>
      </c>
      <c r="F34" s="162" t="s">
        <v>15</v>
      </c>
      <c r="G34" s="31">
        <v>37</v>
      </c>
      <c r="H34" s="32"/>
      <c r="I34" s="327">
        <f>SUM(G34:H34)</f>
        <v>37</v>
      </c>
      <c r="J34" s="18">
        <v>34</v>
      </c>
      <c r="K34" s="33"/>
      <c r="L34" s="330">
        <f>SUM(J34:K34)</f>
        <v>34</v>
      </c>
      <c r="M34" s="34"/>
      <c r="N34" s="33"/>
      <c r="O34" s="327">
        <f>SUM(M34:N34)</f>
        <v>0</v>
      </c>
      <c r="P34" s="36"/>
      <c r="Q34" s="33"/>
      <c r="R34" s="330">
        <f>SUM(P34:Q34)</f>
        <v>0</v>
      </c>
      <c r="S34" s="34"/>
      <c r="T34" s="33"/>
      <c r="U34" s="327">
        <f>SUM(S34:T34)</f>
        <v>0</v>
      </c>
      <c r="V34" s="36"/>
      <c r="W34" s="33"/>
      <c r="X34" s="333">
        <f>SUM(V34:W34)</f>
        <v>0</v>
      </c>
      <c r="Y34" s="334"/>
      <c r="Z34" s="335">
        <f>SUM(I34,O34,U34)</f>
        <v>37</v>
      </c>
      <c r="AA34" s="335">
        <f>SUM(L34,R34,X34)</f>
        <v>34</v>
      </c>
      <c r="AB34" s="122"/>
    </row>
    <row r="35" spans="1:31" ht="32.1" customHeight="1" thickBot="1" x14ac:dyDescent="0.35">
      <c r="A35" s="169" t="s">
        <v>36</v>
      </c>
      <c r="B35" s="170" t="s">
        <v>40</v>
      </c>
      <c r="C35" s="170" t="s">
        <v>96</v>
      </c>
      <c r="D35" s="126" t="s">
        <v>125</v>
      </c>
      <c r="E35" s="127">
        <v>3042100008</v>
      </c>
      <c r="F35" s="188" t="s">
        <v>15</v>
      </c>
      <c r="G35" s="31"/>
      <c r="H35" s="32"/>
      <c r="I35" s="327">
        <f>SUM(G35:H35)</f>
        <v>0</v>
      </c>
      <c r="J35" s="18"/>
      <c r="K35" s="33"/>
      <c r="L35" s="330">
        <f>SUM(J35:K35)</f>
        <v>0</v>
      </c>
      <c r="M35" s="34">
        <v>9</v>
      </c>
      <c r="N35" s="33"/>
      <c r="O35" s="327">
        <f>SUM(M35:N35)</f>
        <v>9</v>
      </c>
      <c r="P35" s="36">
        <v>24</v>
      </c>
      <c r="Q35" s="33"/>
      <c r="R35" s="330">
        <f>SUM(P35:Q35)</f>
        <v>24</v>
      </c>
      <c r="S35" s="259">
        <v>4</v>
      </c>
      <c r="T35" s="259"/>
      <c r="U35" s="327">
        <f>SUM(S35:T35)</f>
        <v>4</v>
      </c>
      <c r="V35" s="260">
        <v>25</v>
      </c>
      <c r="W35" s="260"/>
      <c r="X35" s="333">
        <f>SUM(V35:W35)</f>
        <v>25</v>
      </c>
      <c r="Y35" s="334"/>
      <c r="Z35" s="335">
        <f>SUM(I35,O35,U35)</f>
        <v>13</v>
      </c>
      <c r="AA35" s="335">
        <f>SUM(L35,R35,X35)</f>
        <v>49</v>
      </c>
      <c r="AB35" s="122"/>
    </row>
    <row r="36" spans="1:31" ht="43.5" thickBot="1" x14ac:dyDescent="0.35">
      <c r="A36" s="169" t="s">
        <v>36</v>
      </c>
      <c r="B36" s="170" t="s">
        <v>40</v>
      </c>
      <c r="C36" s="170" t="s">
        <v>96</v>
      </c>
      <c r="D36" s="138" t="s">
        <v>148</v>
      </c>
      <c r="E36" s="127">
        <v>3042100008</v>
      </c>
      <c r="F36" s="188" t="s">
        <v>15</v>
      </c>
      <c r="G36" s="31"/>
      <c r="H36" s="32"/>
      <c r="I36" s="327">
        <f>SUM(G36:H36)</f>
        <v>0</v>
      </c>
      <c r="J36" s="18"/>
      <c r="K36" s="33"/>
      <c r="L36" s="330">
        <f>SUM(J36:K36)</f>
        <v>0</v>
      </c>
      <c r="M36" s="34"/>
      <c r="N36" s="33"/>
      <c r="O36" s="327">
        <f>SUM(M36:N36)</f>
        <v>0</v>
      </c>
      <c r="P36" s="36"/>
      <c r="Q36" s="33"/>
      <c r="R36" s="330">
        <f>SUM(P36:Q36)</f>
        <v>0</v>
      </c>
      <c r="S36" s="34">
        <v>1</v>
      </c>
      <c r="T36" s="33"/>
      <c r="U36" s="327">
        <f>SUM(S36:T36)</f>
        <v>1</v>
      </c>
      <c r="V36" s="36"/>
      <c r="W36" s="33"/>
      <c r="X36" s="333">
        <f>SUM(V36:W36)</f>
        <v>0</v>
      </c>
      <c r="Y36" s="334"/>
      <c r="Z36" s="335">
        <f>SUM(I36,O36,U36)</f>
        <v>1</v>
      </c>
      <c r="AA36" s="335">
        <f>SUM(L36,R36,X36)</f>
        <v>0</v>
      </c>
      <c r="AB36" s="154">
        <f>SUM(Z33:AA36)</f>
        <v>750</v>
      </c>
      <c r="AC36" s="1">
        <f>SUM(Z33:Z36)</f>
        <v>362</v>
      </c>
      <c r="AD36" s="1">
        <f>SUM(AA33:AA36)</f>
        <v>388</v>
      </c>
      <c r="AE36" s="1">
        <f>SUM(AC36:AD36)</f>
        <v>750</v>
      </c>
    </row>
    <row r="37" spans="1:31" ht="31.5" customHeight="1" thickBot="1" x14ac:dyDescent="0.35">
      <c r="A37" s="169" t="s">
        <v>36</v>
      </c>
      <c r="B37" s="170" t="s">
        <v>40</v>
      </c>
      <c r="C37" s="170" t="s">
        <v>96</v>
      </c>
      <c r="D37" s="126" t="s">
        <v>48</v>
      </c>
      <c r="E37" s="127">
        <v>3071200001</v>
      </c>
      <c r="F37" s="188" t="s">
        <v>15</v>
      </c>
      <c r="G37" s="31"/>
      <c r="H37" s="32"/>
      <c r="I37" s="327">
        <f>SUM(G37:H37)</f>
        <v>0</v>
      </c>
      <c r="J37" s="18"/>
      <c r="K37" s="35"/>
      <c r="L37" s="330">
        <f>SUM(J37:K37)</f>
        <v>0</v>
      </c>
      <c r="M37" s="34">
        <v>12</v>
      </c>
      <c r="N37" s="33"/>
      <c r="O37" s="327">
        <f>SUM(M37:N37)</f>
        <v>12</v>
      </c>
      <c r="P37" s="36">
        <v>7</v>
      </c>
      <c r="Q37" s="33"/>
      <c r="R37" s="330">
        <f>SUM(P37:Q37)</f>
        <v>7</v>
      </c>
      <c r="S37" s="34">
        <v>12</v>
      </c>
      <c r="T37" s="33"/>
      <c r="U37" s="327">
        <f>SUM(S37:T37)</f>
        <v>12</v>
      </c>
      <c r="V37" s="36">
        <v>6</v>
      </c>
      <c r="W37" s="33"/>
      <c r="X37" s="333">
        <f>SUM(V37:W37)</f>
        <v>6</v>
      </c>
      <c r="Y37" s="334"/>
      <c r="Z37" s="335">
        <f>SUM(I37,O37,U37)</f>
        <v>24</v>
      </c>
      <c r="AA37" s="335">
        <f>SUM(L37,R37,X37)</f>
        <v>13</v>
      </c>
      <c r="AB37" s="122"/>
    </row>
    <row r="38" spans="1:31" ht="32.1" customHeight="1" thickBot="1" x14ac:dyDescent="0.35">
      <c r="A38" s="144" t="s">
        <v>36</v>
      </c>
      <c r="B38" s="145" t="s">
        <v>40</v>
      </c>
      <c r="C38" s="173" t="s">
        <v>96</v>
      </c>
      <c r="D38" s="146" t="s">
        <v>87</v>
      </c>
      <c r="E38" s="175">
        <v>3062300005</v>
      </c>
      <c r="F38" s="141" t="s">
        <v>15</v>
      </c>
      <c r="G38" s="31"/>
      <c r="H38" s="32"/>
      <c r="I38" s="327">
        <f>SUM(G38:H38)</f>
        <v>0</v>
      </c>
      <c r="J38" s="261"/>
      <c r="K38" s="262"/>
      <c r="L38" s="330">
        <f>SUM(J38:K38)</f>
        <v>0</v>
      </c>
      <c r="M38" s="34">
        <v>21</v>
      </c>
      <c r="N38" s="33"/>
      <c r="O38" s="327">
        <f>SUM(M38:N38)</f>
        <v>21</v>
      </c>
      <c r="P38" s="36">
        <v>30</v>
      </c>
      <c r="Q38" s="33"/>
      <c r="R38" s="330">
        <f>SUM(P38:Q38)</f>
        <v>30</v>
      </c>
      <c r="S38" s="34">
        <v>26</v>
      </c>
      <c r="T38" s="33"/>
      <c r="U38" s="327">
        <f>SUM(S38:T38)</f>
        <v>26</v>
      </c>
      <c r="V38" s="36">
        <v>29</v>
      </c>
      <c r="W38" s="33"/>
      <c r="X38" s="333">
        <f>SUM(V38:W38)</f>
        <v>29</v>
      </c>
      <c r="Y38" s="334"/>
      <c r="Z38" s="335">
        <f>SUM(I38,O38,U38)</f>
        <v>47</v>
      </c>
      <c r="AA38" s="335">
        <f>SUM(L38,R38,X38)</f>
        <v>59</v>
      </c>
      <c r="AB38" s="122"/>
    </row>
    <row r="39" spans="1:31" ht="32.1" customHeight="1" thickBot="1" x14ac:dyDescent="0.3">
      <c r="A39" s="464"/>
      <c r="B39" s="465"/>
      <c r="C39" s="465"/>
      <c r="D39" s="465"/>
      <c r="E39" s="465"/>
      <c r="F39" s="466"/>
      <c r="G39" s="342">
        <f>SUM(G34:G38)</f>
        <v>37</v>
      </c>
      <c r="H39" s="343">
        <f>SUM(H34:H38)</f>
        <v>0</v>
      </c>
      <c r="I39" s="343">
        <f t="shared" ref="I39" si="29">SUM(I34:I38)</f>
        <v>37</v>
      </c>
      <c r="J39" s="343">
        <f t="shared" ref="J39" si="30">SUM(J34:J38)</f>
        <v>34</v>
      </c>
      <c r="K39" s="343">
        <f t="shared" ref="K39" si="31">SUM(K34:K38)</f>
        <v>0</v>
      </c>
      <c r="L39" s="343">
        <f t="shared" ref="L39" si="32">SUM(L34:L38)</f>
        <v>34</v>
      </c>
      <c r="M39" s="343">
        <f t="shared" ref="M39" si="33">SUM(M34:M38)</f>
        <v>42</v>
      </c>
      <c r="N39" s="343">
        <f t="shared" ref="N39" si="34">SUM(N34:N38)</f>
        <v>0</v>
      </c>
      <c r="O39" s="343">
        <f t="shared" ref="O39" si="35">SUM(O34:O38)</f>
        <v>42</v>
      </c>
      <c r="P39" s="343">
        <f t="shared" ref="P39" si="36">SUM(P34:P38)</f>
        <v>61</v>
      </c>
      <c r="Q39" s="343">
        <f t="shared" ref="Q39" si="37">SUM(Q34:Q38)</f>
        <v>0</v>
      </c>
      <c r="R39" s="343">
        <f t="shared" ref="R39" si="38">SUM(R34:R38)</f>
        <v>61</v>
      </c>
      <c r="S39" s="343">
        <f t="shared" ref="S39" si="39">SUM(S34:S38)</f>
        <v>43</v>
      </c>
      <c r="T39" s="343">
        <f t="shared" ref="T39" si="40">SUM(T34:T38)</f>
        <v>0</v>
      </c>
      <c r="U39" s="343">
        <f t="shared" ref="U39" si="41">SUM(U34:U38)</f>
        <v>43</v>
      </c>
      <c r="V39" s="343">
        <f t="shared" ref="V39" si="42">SUM(V34:V38)</f>
        <v>60</v>
      </c>
      <c r="W39" s="343">
        <f t="shared" ref="W39" si="43">SUM(W34:W38)</f>
        <v>0</v>
      </c>
      <c r="X39" s="344">
        <f t="shared" ref="X39" si="44">SUM(X34:X38)</f>
        <v>60</v>
      </c>
      <c r="Y39" s="345"/>
      <c r="Z39" s="343">
        <f t="shared" ref="Z39" si="45">SUM(Z34:Z38)</f>
        <v>122</v>
      </c>
      <c r="AA39" s="343">
        <f t="shared" ref="AA39" si="46">SUM(AA34:AA38)</f>
        <v>155</v>
      </c>
      <c r="AB39" s="122"/>
    </row>
    <row r="40" spans="1:31" ht="32.1" customHeight="1" thickBot="1" x14ac:dyDescent="0.35">
      <c r="A40" s="108" t="s">
        <v>36</v>
      </c>
      <c r="B40" s="109" t="s">
        <v>41</v>
      </c>
      <c r="C40" s="109" t="s">
        <v>97</v>
      </c>
      <c r="D40" s="160" t="s">
        <v>111</v>
      </c>
      <c r="E40" s="161">
        <v>3000000000</v>
      </c>
      <c r="F40" s="162" t="s">
        <v>15</v>
      </c>
      <c r="G40" s="31">
        <v>32</v>
      </c>
      <c r="H40" s="32"/>
      <c r="I40" s="327">
        <f>SUM(G40:H40)</f>
        <v>32</v>
      </c>
      <c r="J40" s="261">
        <v>40</v>
      </c>
      <c r="K40" s="262"/>
      <c r="L40" s="330">
        <f>SUM(J40:K40)</f>
        <v>40</v>
      </c>
      <c r="M40" s="34"/>
      <c r="N40" s="33"/>
      <c r="O40" s="327">
        <f>SUM(M40:N40)</f>
        <v>0</v>
      </c>
      <c r="P40" s="36"/>
      <c r="Q40" s="33"/>
      <c r="R40" s="330">
        <f>SUM(P40:Q40)</f>
        <v>0</v>
      </c>
      <c r="S40" s="34"/>
      <c r="T40" s="33"/>
      <c r="U40" s="327">
        <f>SUM(S40:T40)</f>
        <v>0</v>
      </c>
      <c r="V40" s="36"/>
      <c r="W40" s="33"/>
      <c r="X40" s="333">
        <f>SUM(V40:W40)</f>
        <v>0</v>
      </c>
      <c r="Y40" s="334"/>
      <c r="Z40" s="335">
        <f>SUM(I40,O40,U40)</f>
        <v>32</v>
      </c>
      <c r="AA40" s="335">
        <f>SUM(L40,R40,X40)</f>
        <v>40</v>
      </c>
      <c r="AB40" s="154">
        <f>SUM(Z37:AA40)</f>
        <v>492</v>
      </c>
      <c r="AC40" s="1">
        <f>SUM(Z37:Z40)</f>
        <v>225</v>
      </c>
      <c r="AD40" s="1">
        <f>SUM(AA37:AA40)</f>
        <v>267</v>
      </c>
      <c r="AE40" s="1">
        <f>SUM(AC40:AD40)</f>
        <v>492</v>
      </c>
    </row>
    <row r="41" spans="1:31" ht="32.1" customHeight="1" thickBot="1" x14ac:dyDescent="0.35">
      <c r="A41" s="169" t="s">
        <v>36</v>
      </c>
      <c r="B41" s="170" t="s">
        <v>41</v>
      </c>
      <c r="C41" s="170" t="s">
        <v>97</v>
      </c>
      <c r="D41" s="126" t="s">
        <v>160</v>
      </c>
      <c r="E41" s="127">
        <v>3042100006</v>
      </c>
      <c r="F41" s="188" t="s">
        <v>15</v>
      </c>
      <c r="G41" s="263"/>
      <c r="H41" s="264"/>
      <c r="I41" s="327">
        <f>SUM(G41:H41)</f>
        <v>0</v>
      </c>
      <c r="J41" s="265"/>
      <c r="K41" s="266"/>
      <c r="L41" s="330">
        <f>SUM(J41:K41)</f>
        <v>0</v>
      </c>
      <c r="M41" s="267">
        <v>9</v>
      </c>
      <c r="N41" s="266"/>
      <c r="O41" s="327">
        <f>SUM(M41:N41)</f>
        <v>9</v>
      </c>
      <c r="P41" s="268">
        <v>10</v>
      </c>
      <c r="Q41" s="266"/>
      <c r="R41" s="330">
        <f>SUM(P41:Q41)</f>
        <v>10</v>
      </c>
      <c r="S41" s="267">
        <v>10</v>
      </c>
      <c r="T41" s="266"/>
      <c r="U41" s="327">
        <f>SUM(S41:T41)</f>
        <v>10</v>
      </c>
      <c r="V41" s="268">
        <v>8</v>
      </c>
      <c r="W41" s="266"/>
      <c r="X41" s="333">
        <f>SUM(V41:W41)</f>
        <v>8</v>
      </c>
      <c r="Y41" s="334"/>
      <c r="Z41" s="335">
        <f>SUM(I41,O41,U41)</f>
        <v>19</v>
      </c>
      <c r="AA41" s="335">
        <f>SUM(L41,R41,X41)</f>
        <v>18</v>
      </c>
      <c r="AB41" s="122"/>
    </row>
    <row r="42" spans="1:31" ht="32.1" customHeight="1" thickBot="1" x14ac:dyDescent="0.35">
      <c r="A42" s="169" t="s">
        <v>36</v>
      </c>
      <c r="B42" s="170" t="s">
        <v>41</v>
      </c>
      <c r="C42" s="170" t="s">
        <v>97</v>
      </c>
      <c r="D42" s="126" t="s">
        <v>120</v>
      </c>
      <c r="E42" s="127">
        <v>3072100008</v>
      </c>
      <c r="F42" s="188" t="s">
        <v>15</v>
      </c>
      <c r="G42" s="31"/>
      <c r="H42" s="32"/>
      <c r="I42" s="327">
        <f>SUM(G42:H42)</f>
        <v>0</v>
      </c>
      <c r="J42" s="261"/>
      <c r="K42" s="262"/>
      <c r="L42" s="330">
        <f>SUM(J42:K42)</f>
        <v>0</v>
      </c>
      <c r="M42" s="269">
        <v>9</v>
      </c>
      <c r="N42" s="262"/>
      <c r="O42" s="327">
        <f>SUM(M42:N42)</f>
        <v>9</v>
      </c>
      <c r="P42" s="270">
        <v>15</v>
      </c>
      <c r="Q42" s="262"/>
      <c r="R42" s="330">
        <f>SUM(P42:Q42)</f>
        <v>15</v>
      </c>
      <c r="S42" s="269">
        <v>8</v>
      </c>
      <c r="T42" s="262"/>
      <c r="U42" s="327">
        <f>SUM(S42:T42)</f>
        <v>8</v>
      </c>
      <c r="V42" s="270">
        <v>14</v>
      </c>
      <c r="W42" s="262"/>
      <c r="X42" s="333">
        <f>SUM(V42:W42)</f>
        <v>14</v>
      </c>
      <c r="Y42" s="334"/>
      <c r="Z42" s="335">
        <f>SUM(I42,O42,U42)</f>
        <v>17</v>
      </c>
      <c r="AA42" s="335">
        <f>SUM(L42,R42,X42)</f>
        <v>29</v>
      </c>
      <c r="AB42" s="122"/>
    </row>
    <row r="43" spans="1:31" ht="32.1" customHeight="1" thickBot="1" x14ac:dyDescent="0.35">
      <c r="A43" s="144" t="s">
        <v>36</v>
      </c>
      <c r="B43" s="145" t="s">
        <v>41</v>
      </c>
      <c r="C43" s="173" t="s">
        <v>97</v>
      </c>
      <c r="D43" s="174" t="s">
        <v>87</v>
      </c>
      <c r="E43" s="175">
        <v>3062300005</v>
      </c>
      <c r="F43" s="141" t="s">
        <v>15</v>
      </c>
      <c r="G43" s="31"/>
      <c r="H43" s="32"/>
      <c r="I43" s="327">
        <f>SUM(G43:H43)</f>
        <v>0</v>
      </c>
      <c r="J43" s="18"/>
      <c r="K43" s="33"/>
      <c r="L43" s="330">
        <f>SUM(J43:K43)</f>
        <v>0</v>
      </c>
      <c r="M43" s="269">
        <v>10</v>
      </c>
      <c r="N43" s="262"/>
      <c r="O43" s="327">
        <f>SUM(M43:N43)</f>
        <v>10</v>
      </c>
      <c r="P43" s="270">
        <v>8</v>
      </c>
      <c r="Q43" s="262"/>
      <c r="R43" s="330">
        <f>SUM(P43:Q43)</f>
        <v>8</v>
      </c>
      <c r="S43" s="269">
        <v>14</v>
      </c>
      <c r="T43" s="262"/>
      <c r="U43" s="327">
        <f>SUM(S43:T43)</f>
        <v>14</v>
      </c>
      <c r="V43" s="270">
        <v>6</v>
      </c>
      <c r="W43" s="262"/>
      <c r="X43" s="333">
        <f>SUM(V43:W43)</f>
        <v>6</v>
      </c>
      <c r="Y43" s="334"/>
      <c r="Z43" s="335">
        <f>SUM(I43,O43,U43)</f>
        <v>24</v>
      </c>
      <c r="AA43" s="335">
        <f>SUM(L43,R43,X43)</f>
        <v>14</v>
      </c>
      <c r="AB43" s="122"/>
    </row>
    <row r="44" spans="1:31" ht="32.1" customHeight="1" thickBot="1" x14ac:dyDescent="0.3">
      <c r="A44" s="464"/>
      <c r="B44" s="465"/>
      <c r="C44" s="465"/>
      <c r="D44" s="465"/>
      <c r="E44" s="467"/>
      <c r="F44" s="192"/>
      <c r="G44" s="342">
        <f>SUM(G40:G43)</f>
        <v>32</v>
      </c>
      <c r="H44" s="343">
        <f>SUM(H40:H43)</f>
        <v>0</v>
      </c>
      <c r="I44" s="343">
        <f t="shared" ref="I44:AA44" si="47">SUM(I40:I43)</f>
        <v>32</v>
      </c>
      <c r="J44" s="343">
        <f t="shared" si="47"/>
        <v>40</v>
      </c>
      <c r="K44" s="343">
        <f t="shared" si="47"/>
        <v>0</v>
      </c>
      <c r="L44" s="343">
        <f t="shared" si="47"/>
        <v>40</v>
      </c>
      <c r="M44" s="343">
        <f t="shared" si="47"/>
        <v>28</v>
      </c>
      <c r="N44" s="343">
        <f t="shared" si="47"/>
        <v>0</v>
      </c>
      <c r="O44" s="343">
        <f t="shared" si="47"/>
        <v>28</v>
      </c>
      <c r="P44" s="343">
        <f t="shared" si="47"/>
        <v>33</v>
      </c>
      <c r="Q44" s="343">
        <f t="shared" si="47"/>
        <v>0</v>
      </c>
      <c r="R44" s="343">
        <f t="shared" si="47"/>
        <v>33</v>
      </c>
      <c r="S44" s="343">
        <f t="shared" si="47"/>
        <v>32</v>
      </c>
      <c r="T44" s="343">
        <f t="shared" si="47"/>
        <v>0</v>
      </c>
      <c r="U44" s="343">
        <f t="shared" si="47"/>
        <v>32</v>
      </c>
      <c r="V44" s="343">
        <f t="shared" si="47"/>
        <v>28</v>
      </c>
      <c r="W44" s="343">
        <f t="shared" si="47"/>
        <v>0</v>
      </c>
      <c r="X44" s="344">
        <f t="shared" si="47"/>
        <v>28</v>
      </c>
      <c r="Y44" s="345"/>
      <c r="Z44" s="343">
        <f t="shared" si="47"/>
        <v>92</v>
      </c>
      <c r="AA44" s="343">
        <f t="shared" si="47"/>
        <v>101</v>
      </c>
      <c r="AB44" s="154">
        <f>SUM(Z41:AA44)</f>
        <v>314</v>
      </c>
      <c r="AC44" s="1">
        <f>SUM(Z41:Z44)</f>
        <v>152</v>
      </c>
      <c r="AD44" s="1">
        <f>SUM(AA41:AA44)</f>
        <v>162</v>
      </c>
      <c r="AE44" s="1">
        <f>SUM(AC44:AD44)</f>
        <v>314</v>
      </c>
    </row>
    <row r="45" spans="1:31" ht="32.1" customHeight="1" thickBot="1" x14ac:dyDescent="0.35">
      <c r="A45" s="108" t="s">
        <v>36</v>
      </c>
      <c r="B45" s="109" t="s">
        <v>42</v>
      </c>
      <c r="C45" s="109" t="s">
        <v>98</v>
      </c>
      <c r="D45" s="160" t="s">
        <v>111</v>
      </c>
      <c r="E45" s="161">
        <v>3000000000</v>
      </c>
      <c r="F45" s="162" t="s">
        <v>15</v>
      </c>
      <c r="G45" s="31">
        <v>51</v>
      </c>
      <c r="H45" s="32"/>
      <c r="I45" s="327">
        <f>SUM(G45:H45)</f>
        <v>51</v>
      </c>
      <c r="J45" s="18">
        <v>62</v>
      </c>
      <c r="K45" s="33"/>
      <c r="L45" s="330">
        <f>SUM(J45:K45)</f>
        <v>62</v>
      </c>
      <c r="M45" s="34"/>
      <c r="N45" s="33"/>
      <c r="O45" s="327">
        <f>SUM(M45:N45)</f>
        <v>0</v>
      </c>
      <c r="P45" s="36"/>
      <c r="Q45" s="33"/>
      <c r="R45" s="330">
        <f>SUM(P45:Q45)</f>
        <v>0</v>
      </c>
      <c r="S45" s="34"/>
      <c r="T45" s="33"/>
      <c r="U45" s="327">
        <f>SUM(S45:T45)</f>
        <v>0</v>
      </c>
      <c r="V45" s="36"/>
      <c r="W45" s="33"/>
      <c r="X45" s="333">
        <f>SUM(V45:W45)</f>
        <v>0</v>
      </c>
      <c r="Y45" s="334"/>
      <c r="Z45" s="335">
        <f>SUM(I45,O45,U45)</f>
        <v>51</v>
      </c>
      <c r="AA45" s="335">
        <f>SUM(L45,R45,X45)</f>
        <v>62</v>
      </c>
      <c r="AB45" s="122"/>
    </row>
    <row r="46" spans="1:31" ht="32.1" customHeight="1" thickBot="1" x14ac:dyDescent="0.35">
      <c r="A46" s="169" t="s">
        <v>36</v>
      </c>
      <c r="B46" s="170" t="s">
        <v>42</v>
      </c>
      <c r="C46" s="170" t="s">
        <v>98</v>
      </c>
      <c r="D46" s="126" t="s">
        <v>49</v>
      </c>
      <c r="E46" s="127">
        <v>3041200004</v>
      </c>
      <c r="F46" s="188" t="s">
        <v>15</v>
      </c>
      <c r="G46" s="31"/>
      <c r="H46" s="32"/>
      <c r="I46" s="327">
        <f>SUM(G46:H46)</f>
        <v>0</v>
      </c>
      <c r="J46" s="18"/>
      <c r="K46" s="33"/>
      <c r="L46" s="330">
        <f>SUM(J46:K46)</f>
        <v>0</v>
      </c>
      <c r="M46" s="34">
        <v>7</v>
      </c>
      <c r="N46" s="33"/>
      <c r="O46" s="327">
        <f>SUM(M46:N46)</f>
        <v>7</v>
      </c>
      <c r="P46" s="36">
        <v>24</v>
      </c>
      <c r="Q46" s="33"/>
      <c r="R46" s="330">
        <f>SUM(P46:Q46)</f>
        <v>24</v>
      </c>
      <c r="S46" s="34">
        <v>2</v>
      </c>
      <c r="T46" s="33"/>
      <c r="U46" s="327">
        <f>SUM(S46:T46)</f>
        <v>2</v>
      </c>
      <c r="V46" s="36">
        <v>12</v>
      </c>
      <c r="W46" s="33"/>
      <c r="X46" s="333">
        <f>SUM(V46:W46)</f>
        <v>12</v>
      </c>
      <c r="Y46" s="334"/>
      <c r="Z46" s="335">
        <f>SUM(I46,O46,U46)</f>
        <v>9</v>
      </c>
      <c r="AA46" s="335">
        <f>SUM(L46,R46,X46)</f>
        <v>36</v>
      </c>
      <c r="AB46" s="122"/>
    </row>
    <row r="47" spans="1:31" ht="32.1" customHeight="1" thickBot="1" x14ac:dyDescent="0.35">
      <c r="A47" s="169" t="s">
        <v>36</v>
      </c>
      <c r="B47" s="170" t="s">
        <v>42</v>
      </c>
      <c r="C47" s="170" t="s">
        <v>98</v>
      </c>
      <c r="D47" s="195" t="s">
        <v>161</v>
      </c>
      <c r="E47" s="127">
        <v>3041200005</v>
      </c>
      <c r="F47" s="188" t="s">
        <v>15</v>
      </c>
      <c r="G47" s="31"/>
      <c r="H47" s="32"/>
      <c r="I47" s="327">
        <f>SUM(G47:H47)</f>
        <v>0</v>
      </c>
      <c r="J47" s="18"/>
      <c r="K47" s="33"/>
      <c r="L47" s="330">
        <f>SUM(J47:K47)</f>
        <v>0</v>
      </c>
      <c r="M47" s="34"/>
      <c r="N47" s="33"/>
      <c r="O47" s="327">
        <f>SUM(M47:N47)</f>
        <v>0</v>
      </c>
      <c r="P47" s="36"/>
      <c r="Q47" s="33"/>
      <c r="R47" s="330">
        <f>SUM(P47:Q47)</f>
        <v>0</v>
      </c>
      <c r="S47" s="34">
        <v>1</v>
      </c>
      <c r="T47" s="33"/>
      <c r="U47" s="327">
        <f>SUM(S47:T47)</f>
        <v>1</v>
      </c>
      <c r="V47" s="36">
        <v>1</v>
      </c>
      <c r="W47" s="33"/>
      <c r="X47" s="333">
        <f>SUM(V47:W47)</f>
        <v>1</v>
      </c>
      <c r="Y47" s="334"/>
      <c r="Z47" s="335">
        <f>SUM(I47,O47,U47)</f>
        <v>1</v>
      </c>
      <c r="AA47" s="335">
        <f>SUM(L47,R47,X47)</f>
        <v>1</v>
      </c>
      <c r="AB47" s="122"/>
    </row>
    <row r="48" spans="1:31" ht="32.1" customHeight="1" thickBot="1" x14ac:dyDescent="0.35">
      <c r="A48" s="169" t="s">
        <v>36</v>
      </c>
      <c r="B48" s="170" t="s">
        <v>42</v>
      </c>
      <c r="C48" s="170" t="s">
        <v>98</v>
      </c>
      <c r="D48" s="174" t="s">
        <v>140</v>
      </c>
      <c r="E48" s="175">
        <v>3062300005</v>
      </c>
      <c r="F48" s="188" t="s">
        <v>15</v>
      </c>
      <c r="G48" s="31"/>
      <c r="H48" s="32"/>
      <c r="I48" s="327">
        <f>SUM(G48:H48)</f>
        <v>0</v>
      </c>
      <c r="J48" s="18"/>
      <c r="K48" s="33"/>
      <c r="L48" s="330">
        <f>SUM(J48:K48)</f>
        <v>0</v>
      </c>
      <c r="M48" s="34">
        <v>18</v>
      </c>
      <c r="N48" s="33"/>
      <c r="O48" s="327">
        <f>SUM(M48:N48)</f>
        <v>18</v>
      </c>
      <c r="P48" s="36">
        <v>5</v>
      </c>
      <c r="Q48" s="33"/>
      <c r="R48" s="330">
        <f>SUM(P48:Q48)</f>
        <v>5</v>
      </c>
      <c r="S48" s="34">
        <v>27</v>
      </c>
      <c r="T48" s="33"/>
      <c r="U48" s="327">
        <f>SUM(S48:T48)</f>
        <v>27</v>
      </c>
      <c r="V48" s="36">
        <v>10</v>
      </c>
      <c r="W48" s="33"/>
      <c r="X48" s="333">
        <f>SUM(V48:W48)</f>
        <v>10</v>
      </c>
      <c r="Y48" s="334"/>
      <c r="Z48" s="335">
        <f>SUM(I48,O48,U48)</f>
        <v>45</v>
      </c>
      <c r="AA48" s="335">
        <f>SUM(L48,R48,X48)</f>
        <v>15</v>
      </c>
      <c r="AB48" s="122"/>
    </row>
    <row r="49" spans="1:31" ht="32.1" customHeight="1" thickBot="1" x14ac:dyDescent="0.35">
      <c r="A49" s="144" t="s">
        <v>36</v>
      </c>
      <c r="B49" s="145" t="s">
        <v>42</v>
      </c>
      <c r="C49" s="145" t="s">
        <v>98</v>
      </c>
      <c r="D49" s="174" t="s">
        <v>120</v>
      </c>
      <c r="E49" s="175">
        <v>3072100008</v>
      </c>
      <c r="F49" s="141" t="s">
        <v>15</v>
      </c>
      <c r="G49" s="31"/>
      <c r="H49" s="32"/>
      <c r="I49" s="327">
        <f>SUM(G49:H49)</f>
        <v>0</v>
      </c>
      <c r="J49" s="18"/>
      <c r="K49" s="33"/>
      <c r="L49" s="330">
        <f>SUM(J49:K49)</f>
        <v>0</v>
      </c>
      <c r="M49" s="34">
        <v>21</v>
      </c>
      <c r="N49" s="33"/>
      <c r="O49" s="327">
        <f>SUM(M49:N49)</f>
        <v>21</v>
      </c>
      <c r="P49" s="36">
        <v>15</v>
      </c>
      <c r="Q49" s="33"/>
      <c r="R49" s="330">
        <f>SUM(P49:Q49)</f>
        <v>15</v>
      </c>
      <c r="S49" s="34">
        <v>24</v>
      </c>
      <c r="T49" s="33"/>
      <c r="U49" s="327">
        <f>SUM(S49:T49)</f>
        <v>24</v>
      </c>
      <c r="V49" s="36">
        <v>22</v>
      </c>
      <c r="W49" s="33"/>
      <c r="X49" s="333">
        <f>SUM(V49:W49)</f>
        <v>22</v>
      </c>
      <c r="Y49" s="334"/>
      <c r="Z49" s="335">
        <f>SUM(I49,O49,U49)</f>
        <v>45</v>
      </c>
      <c r="AA49" s="335">
        <f>SUM(L49,R49,X49)</f>
        <v>37</v>
      </c>
      <c r="AB49" s="154">
        <f>SUM(Z45:AA49)</f>
        <v>302</v>
      </c>
      <c r="AC49" s="1">
        <f>SUM(Z45:Z49)</f>
        <v>151</v>
      </c>
      <c r="AD49" s="1">
        <f>SUM(AA45:AA49)</f>
        <v>151</v>
      </c>
      <c r="AE49" s="1">
        <f>SUM(AC49:AD49)</f>
        <v>302</v>
      </c>
    </row>
    <row r="50" spans="1:31" ht="32.1" customHeight="1" thickBot="1" x14ac:dyDescent="0.3">
      <c r="A50" s="464"/>
      <c r="B50" s="465"/>
      <c r="C50" s="465"/>
      <c r="D50" s="465"/>
      <c r="E50" s="465"/>
      <c r="F50" s="466"/>
      <c r="G50" s="342">
        <f>SUM(G45:G49)</f>
        <v>51</v>
      </c>
      <c r="H50" s="343">
        <f>SUM(H45:H49)</f>
        <v>0</v>
      </c>
      <c r="I50" s="343">
        <f t="shared" ref="I50" si="48">SUM(I45:I49)</f>
        <v>51</v>
      </c>
      <c r="J50" s="343">
        <f t="shared" ref="J50" si="49">SUM(J45:J49)</f>
        <v>62</v>
      </c>
      <c r="K50" s="343">
        <f t="shared" ref="K50" si="50">SUM(K45:K49)</f>
        <v>0</v>
      </c>
      <c r="L50" s="343">
        <f t="shared" ref="L50" si="51">SUM(L45:L49)</f>
        <v>62</v>
      </c>
      <c r="M50" s="343">
        <f t="shared" ref="M50" si="52">SUM(M45:M49)</f>
        <v>46</v>
      </c>
      <c r="N50" s="343">
        <f t="shared" ref="N50" si="53">SUM(N45:N49)</f>
        <v>0</v>
      </c>
      <c r="O50" s="343">
        <f t="shared" ref="O50" si="54">SUM(O45:O49)</f>
        <v>46</v>
      </c>
      <c r="P50" s="343">
        <f t="shared" ref="P50" si="55">SUM(P45:P49)</f>
        <v>44</v>
      </c>
      <c r="Q50" s="343">
        <f t="shared" ref="Q50" si="56">SUM(Q45:Q49)</f>
        <v>0</v>
      </c>
      <c r="R50" s="343">
        <f t="shared" ref="R50" si="57">SUM(R45:R49)</f>
        <v>44</v>
      </c>
      <c r="S50" s="343">
        <f t="shared" ref="S50" si="58">SUM(S45:S49)</f>
        <v>54</v>
      </c>
      <c r="T50" s="343">
        <f t="shared" ref="T50" si="59">SUM(T45:T49)</f>
        <v>0</v>
      </c>
      <c r="U50" s="343">
        <f t="shared" ref="U50" si="60">SUM(U45:U49)</f>
        <v>54</v>
      </c>
      <c r="V50" s="343">
        <f t="shared" ref="V50" si="61">SUM(V45:V49)</f>
        <v>45</v>
      </c>
      <c r="W50" s="343">
        <f t="shared" ref="W50" si="62">SUM(W45:W49)</f>
        <v>0</v>
      </c>
      <c r="X50" s="344">
        <f t="shared" ref="X50" si="63">SUM(X45:X49)</f>
        <v>45</v>
      </c>
      <c r="Y50" s="345"/>
      <c r="Z50" s="343">
        <f t="shared" ref="Z50" si="64">SUM(Z45:Z49)</f>
        <v>151</v>
      </c>
      <c r="AA50" s="343">
        <f t="shared" ref="AA50" si="65">SUM(AA45:AA49)</f>
        <v>151</v>
      </c>
      <c r="AB50" s="122"/>
    </row>
    <row r="51" spans="1:31" ht="32.1" customHeight="1" thickBot="1" x14ac:dyDescent="0.35">
      <c r="A51" s="108" t="s">
        <v>36</v>
      </c>
      <c r="B51" s="109" t="s">
        <v>43</v>
      </c>
      <c r="C51" s="109" t="s">
        <v>99</v>
      </c>
      <c r="D51" s="160" t="s">
        <v>111</v>
      </c>
      <c r="E51" s="161">
        <v>3000000000</v>
      </c>
      <c r="F51" s="162" t="s">
        <v>15</v>
      </c>
      <c r="G51" s="31">
        <v>77</v>
      </c>
      <c r="H51" s="32"/>
      <c r="I51" s="327">
        <f>SUM(G51:H51)</f>
        <v>77</v>
      </c>
      <c r="J51" s="18">
        <v>64</v>
      </c>
      <c r="K51" s="33"/>
      <c r="L51" s="330">
        <f t="shared" ref="L51:L56" si="66">SUM(J51:K51)</f>
        <v>64</v>
      </c>
      <c r="M51" s="34"/>
      <c r="N51" s="33"/>
      <c r="O51" s="327">
        <f t="shared" ref="O51:O56" si="67">SUM(M51:N51)</f>
        <v>0</v>
      </c>
      <c r="P51" s="36"/>
      <c r="Q51" s="33"/>
      <c r="R51" s="330">
        <f t="shared" ref="R51:R56" si="68">SUM(P51:Q51)</f>
        <v>0</v>
      </c>
      <c r="S51" s="34"/>
      <c r="T51" s="33"/>
      <c r="U51" s="327">
        <f t="shared" ref="U51:U56" si="69">SUM(S51:T51)</f>
        <v>0</v>
      </c>
      <c r="V51" s="36"/>
      <c r="W51" s="33"/>
      <c r="X51" s="333">
        <f t="shared" ref="X51:X56" si="70">SUM(V51:W51)</f>
        <v>0</v>
      </c>
      <c r="Y51" s="334"/>
      <c r="Z51" s="335">
        <f t="shared" ref="Z51:Z56" si="71">SUM(I51,O51,U51)</f>
        <v>77</v>
      </c>
      <c r="AA51" s="335">
        <f t="shared" ref="AA51:AA56" si="72">SUM(L51,R51,X51)</f>
        <v>64</v>
      </c>
      <c r="AB51" s="122"/>
    </row>
    <row r="52" spans="1:31" ht="32.1" customHeight="1" thickBot="1" x14ac:dyDescent="0.35">
      <c r="A52" s="169" t="s">
        <v>36</v>
      </c>
      <c r="B52" s="170" t="s">
        <v>43</v>
      </c>
      <c r="C52" s="170" t="s">
        <v>99</v>
      </c>
      <c r="D52" s="126" t="s">
        <v>50</v>
      </c>
      <c r="E52" s="127">
        <v>3012701002</v>
      </c>
      <c r="F52" s="188" t="s">
        <v>15</v>
      </c>
      <c r="G52" s="31"/>
      <c r="H52" s="32"/>
      <c r="I52" s="327">
        <f>SUM(G52:H52)</f>
        <v>0</v>
      </c>
      <c r="J52" s="18"/>
      <c r="K52" s="33"/>
      <c r="L52" s="330">
        <f t="shared" si="66"/>
        <v>0</v>
      </c>
      <c r="M52" s="34">
        <v>1</v>
      </c>
      <c r="N52" s="33"/>
      <c r="O52" s="327">
        <f t="shared" si="67"/>
        <v>1</v>
      </c>
      <c r="P52" s="36">
        <v>29</v>
      </c>
      <c r="Q52" s="33"/>
      <c r="R52" s="330">
        <f t="shared" si="68"/>
        <v>29</v>
      </c>
      <c r="S52" s="34">
        <v>3</v>
      </c>
      <c r="T52" s="33"/>
      <c r="U52" s="327">
        <f t="shared" si="69"/>
        <v>3</v>
      </c>
      <c r="V52" s="36">
        <v>33</v>
      </c>
      <c r="W52" s="33"/>
      <c r="X52" s="333">
        <f t="shared" si="70"/>
        <v>33</v>
      </c>
      <c r="Y52" s="334"/>
      <c r="Z52" s="335">
        <f t="shared" si="71"/>
        <v>4</v>
      </c>
      <c r="AA52" s="335">
        <f t="shared" si="72"/>
        <v>62</v>
      </c>
      <c r="AB52" s="154">
        <f>SUM(Z50:AA52)</f>
        <v>509</v>
      </c>
      <c r="AC52" s="1">
        <f>SUM(Z50:Z52)</f>
        <v>232</v>
      </c>
      <c r="AD52" s="1">
        <f>SUM(AA50:AA52)</f>
        <v>277</v>
      </c>
      <c r="AE52" s="1">
        <f>SUM(AC52:AD52)</f>
        <v>509</v>
      </c>
    </row>
    <row r="53" spans="1:31" ht="32.1" customHeight="1" thickBot="1" x14ac:dyDescent="0.35">
      <c r="A53" s="169" t="s">
        <v>36</v>
      </c>
      <c r="B53" s="170" t="s">
        <v>43</v>
      </c>
      <c r="C53" s="170" t="s">
        <v>99</v>
      </c>
      <c r="D53" s="126" t="s">
        <v>125</v>
      </c>
      <c r="E53" s="127">
        <v>3042100008</v>
      </c>
      <c r="F53" s="188" t="s">
        <v>15</v>
      </c>
      <c r="G53" s="31"/>
      <c r="H53" s="32"/>
      <c r="I53" s="327">
        <f>SUM(G53:H53)</f>
        <v>0</v>
      </c>
      <c r="J53" s="18"/>
      <c r="K53" s="35"/>
      <c r="L53" s="330">
        <f t="shared" si="66"/>
        <v>0</v>
      </c>
      <c r="M53" s="34">
        <v>12</v>
      </c>
      <c r="N53" s="33"/>
      <c r="O53" s="327">
        <f t="shared" si="67"/>
        <v>12</v>
      </c>
      <c r="P53" s="36">
        <v>12</v>
      </c>
      <c r="Q53" s="33"/>
      <c r="R53" s="330">
        <f t="shared" si="68"/>
        <v>12</v>
      </c>
      <c r="S53" s="34">
        <v>13</v>
      </c>
      <c r="T53" s="33"/>
      <c r="U53" s="327">
        <f t="shared" si="69"/>
        <v>13</v>
      </c>
      <c r="V53" s="36">
        <v>13</v>
      </c>
      <c r="W53" s="33"/>
      <c r="X53" s="333">
        <f t="shared" si="70"/>
        <v>13</v>
      </c>
      <c r="Y53" s="334"/>
      <c r="Z53" s="335">
        <f t="shared" si="71"/>
        <v>25</v>
      </c>
      <c r="AA53" s="335">
        <f t="shared" si="72"/>
        <v>25</v>
      </c>
      <c r="AB53" s="154">
        <f>SUM(Z53:AA53)</f>
        <v>50</v>
      </c>
    </row>
    <row r="54" spans="1:31" ht="43.5" thickBot="1" x14ac:dyDescent="0.35">
      <c r="A54" s="169" t="s">
        <v>36</v>
      </c>
      <c r="B54" s="170" t="s">
        <v>43</v>
      </c>
      <c r="C54" s="170" t="s">
        <v>99</v>
      </c>
      <c r="D54" s="138" t="s">
        <v>148</v>
      </c>
      <c r="E54" s="127">
        <v>3042100009</v>
      </c>
      <c r="F54" s="188" t="s">
        <v>15</v>
      </c>
      <c r="G54" s="31" t="s">
        <v>109</v>
      </c>
      <c r="H54" s="32"/>
      <c r="I54" s="327">
        <f t="shared" ref="I54:I55" si="73">SUM(G54:H54)</f>
        <v>0</v>
      </c>
      <c r="J54" s="18"/>
      <c r="K54" s="35"/>
      <c r="L54" s="330">
        <f t="shared" si="66"/>
        <v>0</v>
      </c>
      <c r="M54" s="34"/>
      <c r="N54" s="33"/>
      <c r="O54" s="327">
        <f t="shared" si="67"/>
        <v>0</v>
      </c>
      <c r="P54" s="36"/>
      <c r="Q54" s="33"/>
      <c r="R54" s="330">
        <f t="shared" si="68"/>
        <v>0</v>
      </c>
      <c r="S54" s="34">
        <v>1</v>
      </c>
      <c r="T54" s="33"/>
      <c r="U54" s="327">
        <f t="shared" si="69"/>
        <v>1</v>
      </c>
      <c r="V54" s="36">
        <v>2</v>
      </c>
      <c r="W54" s="33"/>
      <c r="X54" s="333">
        <f t="shared" si="70"/>
        <v>2</v>
      </c>
      <c r="Y54" s="334"/>
      <c r="Z54" s="335">
        <f t="shared" si="71"/>
        <v>1</v>
      </c>
      <c r="AA54" s="335">
        <f t="shared" si="72"/>
        <v>2</v>
      </c>
      <c r="AB54" s="356"/>
    </row>
    <row r="55" spans="1:31" ht="32.1" customHeight="1" thickBot="1" x14ac:dyDescent="0.35">
      <c r="A55" s="144" t="s">
        <v>36</v>
      </c>
      <c r="B55" s="145" t="s">
        <v>43</v>
      </c>
      <c r="C55" s="125" t="s">
        <v>99</v>
      </c>
      <c r="D55" s="174" t="s">
        <v>140</v>
      </c>
      <c r="E55" s="175">
        <v>3062300005</v>
      </c>
      <c r="F55" s="141" t="s">
        <v>15</v>
      </c>
      <c r="G55" s="31"/>
      <c r="H55" s="32"/>
      <c r="I55" s="327">
        <f t="shared" si="73"/>
        <v>0</v>
      </c>
      <c r="J55" s="18"/>
      <c r="K55" s="35"/>
      <c r="L55" s="330">
        <f t="shared" si="66"/>
        <v>0</v>
      </c>
      <c r="M55" s="34">
        <v>51</v>
      </c>
      <c r="N55" s="33"/>
      <c r="O55" s="327">
        <f t="shared" si="67"/>
        <v>51</v>
      </c>
      <c r="P55" s="36">
        <v>13</v>
      </c>
      <c r="Q55" s="33"/>
      <c r="R55" s="330">
        <f t="shared" si="68"/>
        <v>13</v>
      </c>
      <c r="S55" s="34">
        <v>28</v>
      </c>
      <c r="T55" s="33"/>
      <c r="U55" s="327">
        <f t="shared" si="69"/>
        <v>28</v>
      </c>
      <c r="V55" s="36">
        <v>17</v>
      </c>
      <c r="W55" s="33"/>
      <c r="X55" s="333">
        <f t="shared" si="70"/>
        <v>17</v>
      </c>
      <c r="Y55" s="334"/>
      <c r="Z55" s="335">
        <f t="shared" si="71"/>
        <v>79</v>
      </c>
      <c r="AA55" s="335">
        <f t="shared" si="72"/>
        <v>30</v>
      </c>
      <c r="AB55" s="356"/>
      <c r="AC55" s="1">
        <f>SUM(Z53:Z55)</f>
        <v>105</v>
      </c>
      <c r="AD55" s="1">
        <f>SUM(AA53:AA55)</f>
        <v>57</v>
      </c>
      <c r="AE55" s="1">
        <f>SUM(AC55:AD55)</f>
        <v>162</v>
      </c>
    </row>
    <row r="56" spans="1:31" ht="43.5" thickBot="1" x14ac:dyDescent="0.35">
      <c r="A56" s="144" t="s">
        <v>36</v>
      </c>
      <c r="B56" s="145" t="s">
        <v>43</v>
      </c>
      <c r="C56" s="145" t="s">
        <v>99</v>
      </c>
      <c r="D56" s="197" t="s">
        <v>162</v>
      </c>
      <c r="E56" s="175">
        <v>3062300005</v>
      </c>
      <c r="F56" s="141" t="s">
        <v>15</v>
      </c>
      <c r="G56" s="31"/>
      <c r="H56" s="32"/>
      <c r="I56" s="327">
        <f>SUM(G56:H56)</f>
        <v>0</v>
      </c>
      <c r="J56" s="18"/>
      <c r="K56" s="33"/>
      <c r="L56" s="330">
        <f t="shared" si="66"/>
        <v>0</v>
      </c>
      <c r="M56" s="34"/>
      <c r="N56" s="33"/>
      <c r="O56" s="357">
        <f t="shared" si="67"/>
        <v>0</v>
      </c>
      <c r="P56" s="36"/>
      <c r="Q56" s="33"/>
      <c r="R56" s="330">
        <f t="shared" si="68"/>
        <v>0</v>
      </c>
      <c r="S56" s="34">
        <v>2</v>
      </c>
      <c r="T56" s="33"/>
      <c r="U56" s="327">
        <f t="shared" si="69"/>
        <v>2</v>
      </c>
      <c r="V56" s="36"/>
      <c r="W56" s="33"/>
      <c r="X56" s="333">
        <f t="shared" si="70"/>
        <v>0</v>
      </c>
      <c r="Y56" s="334"/>
      <c r="Z56" s="335">
        <f t="shared" si="71"/>
        <v>2</v>
      </c>
      <c r="AA56" s="335">
        <f t="shared" si="72"/>
        <v>0</v>
      </c>
      <c r="AB56" s="356">
        <f t="shared" ref="AB56:AB125" si="74">SUM(Z56:AA56)</f>
        <v>2</v>
      </c>
      <c r="AC56" s="1">
        <f>SUM(Z56:AA56)</f>
        <v>2</v>
      </c>
    </row>
    <row r="57" spans="1:31" ht="30.95" customHeight="1" thickBot="1" x14ac:dyDescent="0.3">
      <c r="A57" s="464"/>
      <c r="B57" s="465"/>
      <c r="C57" s="465"/>
      <c r="D57" s="465"/>
      <c r="E57" s="465"/>
      <c r="F57" s="466"/>
      <c r="G57" s="342">
        <f>SUM(G51:G56)</f>
        <v>77</v>
      </c>
      <c r="H57" s="343">
        <f>SUM(H51:H56)</f>
        <v>0</v>
      </c>
      <c r="I57" s="343">
        <f t="shared" ref="I57:AA57" si="75">SUM(I51:I56)</f>
        <v>77</v>
      </c>
      <c r="J57" s="343">
        <f t="shared" si="75"/>
        <v>64</v>
      </c>
      <c r="K57" s="343">
        <f t="shared" si="75"/>
        <v>0</v>
      </c>
      <c r="L57" s="343">
        <f t="shared" si="75"/>
        <v>64</v>
      </c>
      <c r="M57" s="343">
        <f t="shared" si="75"/>
        <v>64</v>
      </c>
      <c r="N57" s="343">
        <f t="shared" si="75"/>
        <v>0</v>
      </c>
      <c r="O57" s="343">
        <f t="shared" si="75"/>
        <v>64</v>
      </c>
      <c r="P57" s="343">
        <f t="shared" si="75"/>
        <v>54</v>
      </c>
      <c r="Q57" s="343">
        <f t="shared" si="75"/>
        <v>0</v>
      </c>
      <c r="R57" s="343">
        <f t="shared" si="75"/>
        <v>54</v>
      </c>
      <c r="S57" s="343">
        <f t="shared" si="75"/>
        <v>47</v>
      </c>
      <c r="T57" s="343">
        <f t="shared" si="75"/>
        <v>0</v>
      </c>
      <c r="U57" s="343">
        <f t="shared" si="75"/>
        <v>47</v>
      </c>
      <c r="V57" s="343">
        <f t="shared" si="75"/>
        <v>65</v>
      </c>
      <c r="W57" s="343">
        <f t="shared" si="75"/>
        <v>0</v>
      </c>
      <c r="X57" s="344">
        <f t="shared" si="75"/>
        <v>65</v>
      </c>
      <c r="Y57" s="345"/>
      <c r="Z57" s="343">
        <f>SUM(Z51:Z56)</f>
        <v>188</v>
      </c>
      <c r="AA57" s="343">
        <f t="shared" si="75"/>
        <v>183</v>
      </c>
      <c r="AB57" s="154">
        <f t="shared" si="74"/>
        <v>371</v>
      </c>
      <c r="AC57" s="1">
        <f t="shared" ref="AC57:AC73" si="76">SUM(Z57:AA57)</f>
        <v>371</v>
      </c>
    </row>
    <row r="58" spans="1:31" ht="30.95" customHeight="1" thickBot="1" x14ac:dyDescent="0.35">
      <c r="A58" s="108" t="s">
        <v>36</v>
      </c>
      <c r="B58" s="109" t="s">
        <v>44</v>
      </c>
      <c r="C58" s="109" t="s">
        <v>112</v>
      </c>
      <c r="D58" s="160" t="s">
        <v>111</v>
      </c>
      <c r="E58" s="161">
        <v>3000000000</v>
      </c>
      <c r="F58" s="162" t="s">
        <v>15</v>
      </c>
      <c r="G58" s="31">
        <v>64</v>
      </c>
      <c r="H58" s="32"/>
      <c r="I58" s="327">
        <f>SUM(G58:H58)</f>
        <v>64</v>
      </c>
      <c r="J58" s="18">
        <v>77</v>
      </c>
      <c r="K58" s="33"/>
      <c r="L58" s="330">
        <f>SUM(J58:K58)</f>
        <v>77</v>
      </c>
      <c r="M58" s="34"/>
      <c r="N58" s="33"/>
      <c r="O58" s="327">
        <f>SUM(M58:N58)</f>
        <v>0</v>
      </c>
      <c r="P58" s="36"/>
      <c r="Q58" s="33"/>
      <c r="R58" s="330">
        <f>SUM(P58:Q58)</f>
        <v>0</v>
      </c>
      <c r="S58" s="34"/>
      <c r="T58" s="33"/>
      <c r="U58" s="327">
        <f>SUM(S58:T58)</f>
        <v>0</v>
      </c>
      <c r="V58" s="36"/>
      <c r="W58" s="33"/>
      <c r="X58" s="333">
        <f>SUM(V58:W58)</f>
        <v>0</v>
      </c>
      <c r="Y58" s="334"/>
      <c r="Z58" s="335">
        <f>SUM(I58,O58,U58)</f>
        <v>64</v>
      </c>
      <c r="AA58" s="335">
        <f>SUM(L58,R58,X58)</f>
        <v>77</v>
      </c>
      <c r="AB58" s="154">
        <f t="shared" si="74"/>
        <v>141</v>
      </c>
      <c r="AC58" s="1">
        <f t="shared" si="76"/>
        <v>141</v>
      </c>
    </row>
    <row r="59" spans="1:31" ht="30.95" customHeight="1" thickBot="1" x14ac:dyDescent="0.35">
      <c r="A59" s="169" t="s">
        <v>36</v>
      </c>
      <c r="B59" s="170" t="s">
        <v>44</v>
      </c>
      <c r="C59" s="170" t="s">
        <v>112</v>
      </c>
      <c r="D59" s="126" t="s">
        <v>50</v>
      </c>
      <c r="E59" s="127">
        <v>3012701002</v>
      </c>
      <c r="F59" s="188" t="s">
        <v>15</v>
      </c>
      <c r="G59" s="31"/>
      <c r="H59" s="32"/>
      <c r="I59" s="327">
        <f>SUM(G59:H59)</f>
        <v>0</v>
      </c>
      <c r="J59" s="18"/>
      <c r="K59" s="33"/>
      <c r="L59" s="330">
        <f>SUM(J59:K59)</f>
        <v>0</v>
      </c>
      <c r="M59" s="34">
        <v>2</v>
      </c>
      <c r="N59" s="33"/>
      <c r="O59" s="327">
        <f>SUM(M59:N59)</f>
        <v>2</v>
      </c>
      <c r="P59" s="36">
        <v>41</v>
      </c>
      <c r="Q59" s="33"/>
      <c r="R59" s="330">
        <f>SUM(P59:Q59)</f>
        <v>41</v>
      </c>
      <c r="S59" s="34">
        <v>7</v>
      </c>
      <c r="T59" s="33"/>
      <c r="U59" s="327">
        <f>SUM(S59:T59)</f>
        <v>7</v>
      </c>
      <c r="V59" s="36">
        <v>36</v>
      </c>
      <c r="W59" s="33"/>
      <c r="X59" s="333">
        <f>SUM(V59:W59)</f>
        <v>36</v>
      </c>
      <c r="Y59" s="334"/>
      <c r="Z59" s="335">
        <f>SUM(I59,O59,U59)</f>
        <v>9</v>
      </c>
      <c r="AA59" s="335">
        <f>SUM(L59,R59,X59)</f>
        <v>77</v>
      </c>
      <c r="AB59" s="154">
        <f t="shared" si="74"/>
        <v>86</v>
      </c>
      <c r="AC59" s="1">
        <f t="shared" si="76"/>
        <v>86</v>
      </c>
    </row>
    <row r="60" spans="1:31" ht="30.95" customHeight="1" thickBot="1" x14ac:dyDescent="0.35">
      <c r="A60" s="169" t="s">
        <v>36</v>
      </c>
      <c r="B60" s="170" t="s">
        <v>44</v>
      </c>
      <c r="C60" s="170" t="s">
        <v>112</v>
      </c>
      <c r="D60" s="146" t="s">
        <v>146</v>
      </c>
      <c r="E60" s="147">
        <v>3031500001</v>
      </c>
      <c r="F60" s="188" t="s">
        <v>15</v>
      </c>
      <c r="G60" s="31"/>
      <c r="H60" s="32"/>
      <c r="I60" s="327">
        <f>SUM(G60:H60)</f>
        <v>0</v>
      </c>
      <c r="J60" s="18"/>
      <c r="K60" s="33"/>
      <c r="L60" s="330">
        <f>SUM(J60:K60)</f>
        <v>0</v>
      </c>
      <c r="M60" s="34">
        <v>13</v>
      </c>
      <c r="N60" s="33"/>
      <c r="O60" s="327">
        <f>SUM(M60:N60)</f>
        <v>13</v>
      </c>
      <c r="P60" s="36">
        <v>25</v>
      </c>
      <c r="Q60" s="33"/>
      <c r="R60" s="330">
        <f>SUM(P60:Q60)</f>
        <v>25</v>
      </c>
      <c r="S60" s="34">
        <v>10</v>
      </c>
      <c r="T60" s="33"/>
      <c r="U60" s="327">
        <f>SUM(S60:T60)</f>
        <v>10</v>
      </c>
      <c r="V60" s="36">
        <v>10</v>
      </c>
      <c r="W60" s="33"/>
      <c r="X60" s="333">
        <f>SUM(V60:W60)</f>
        <v>10</v>
      </c>
      <c r="Y60" s="334"/>
      <c r="Z60" s="335">
        <f>SUM(I60,O60,U60)</f>
        <v>23</v>
      </c>
      <c r="AA60" s="335">
        <f>SUM(L60,R60,X60)</f>
        <v>35</v>
      </c>
      <c r="AB60" s="154">
        <f t="shared" si="74"/>
        <v>58</v>
      </c>
      <c r="AC60" s="1">
        <f t="shared" si="76"/>
        <v>58</v>
      </c>
    </row>
    <row r="61" spans="1:31" ht="30.95" customHeight="1" thickBot="1" x14ac:dyDescent="0.35">
      <c r="A61" s="144" t="s">
        <v>36</v>
      </c>
      <c r="B61" s="145" t="s">
        <v>44</v>
      </c>
      <c r="C61" s="173" t="s">
        <v>112</v>
      </c>
      <c r="D61" s="174" t="s">
        <v>86</v>
      </c>
      <c r="E61" s="175">
        <v>3061300005</v>
      </c>
      <c r="F61" s="141" t="s">
        <v>15</v>
      </c>
      <c r="G61" s="31"/>
      <c r="H61" s="32"/>
      <c r="I61" s="327">
        <f>SUM(G61:H61)</f>
        <v>0</v>
      </c>
      <c r="J61" s="18"/>
      <c r="K61" s="33"/>
      <c r="L61" s="330">
        <f>SUM(J61:K61)</f>
        <v>0</v>
      </c>
      <c r="M61" s="34">
        <v>27</v>
      </c>
      <c r="N61" s="33"/>
      <c r="O61" s="327">
        <f>SUM(M61:N61)</f>
        <v>27</v>
      </c>
      <c r="P61" s="36">
        <v>11</v>
      </c>
      <c r="Q61" s="33"/>
      <c r="R61" s="330">
        <f>SUM(P61:Q61)</f>
        <v>11</v>
      </c>
      <c r="S61" s="34">
        <v>30</v>
      </c>
      <c r="T61" s="33"/>
      <c r="U61" s="327">
        <f>SUM(S61:T61)</f>
        <v>30</v>
      </c>
      <c r="V61" s="36">
        <v>12</v>
      </c>
      <c r="W61" s="33"/>
      <c r="X61" s="333">
        <f>SUM(V61:W61)</f>
        <v>12</v>
      </c>
      <c r="Y61" s="334"/>
      <c r="Z61" s="335">
        <f>SUM(I61,O61,U61)</f>
        <v>57</v>
      </c>
      <c r="AA61" s="335">
        <f>SUM(L61,R61,X61)</f>
        <v>23</v>
      </c>
      <c r="AB61" s="154">
        <f t="shared" si="74"/>
        <v>80</v>
      </c>
      <c r="AC61" s="1">
        <f t="shared" si="76"/>
        <v>80</v>
      </c>
    </row>
    <row r="62" spans="1:31" ht="30.95" customHeight="1" thickBot="1" x14ac:dyDescent="0.3">
      <c r="A62" s="464"/>
      <c r="B62" s="465"/>
      <c r="C62" s="465"/>
      <c r="D62" s="465"/>
      <c r="E62" s="465"/>
      <c r="F62" s="466"/>
      <c r="G62" s="342">
        <f>SUM(G58:G61)</f>
        <v>64</v>
      </c>
      <c r="H62" s="343">
        <f>SUM(H58:H61)</f>
        <v>0</v>
      </c>
      <c r="I62" s="343">
        <f t="shared" ref="I62" si="77">SUM(I58:I61)</f>
        <v>64</v>
      </c>
      <c r="J62" s="343">
        <f t="shared" ref="J62" si="78">SUM(J58:J61)</f>
        <v>77</v>
      </c>
      <c r="K62" s="343">
        <f t="shared" ref="K62" si="79">SUM(K58:K61)</f>
        <v>0</v>
      </c>
      <c r="L62" s="343">
        <f t="shared" ref="L62" si="80">SUM(L58:L61)</f>
        <v>77</v>
      </c>
      <c r="M62" s="343">
        <f t="shared" ref="M62" si="81">SUM(M58:M61)</f>
        <v>42</v>
      </c>
      <c r="N62" s="343">
        <f t="shared" ref="N62" si="82">SUM(N58:N61)</f>
        <v>0</v>
      </c>
      <c r="O62" s="343">
        <f t="shared" ref="O62" si="83">SUM(O58:O61)</f>
        <v>42</v>
      </c>
      <c r="P62" s="343">
        <f t="shared" ref="P62" si="84">SUM(P58:P61)</f>
        <v>77</v>
      </c>
      <c r="Q62" s="343">
        <f t="shared" ref="Q62" si="85">SUM(Q58:Q61)</f>
        <v>0</v>
      </c>
      <c r="R62" s="343">
        <f t="shared" ref="R62" si="86">SUM(R58:R61)</f>
        <v>77</v>
      </c>
      <c r="S62" s="343">
        <f t="shared" ref="S62" si="87">SUM(S58:S61)</f>
        <v>47</v>
      </c>
      <c r="T62" s="343">
        <f t="shared" ref="T62" si="88">SUM(T58:T61)</f>
        <v>0</v>
      </c>
      <c r="U62" s="343">
        <f t="shared" ref="U62" si="89">SUM(U58:U61)</f>
        <v>47</v>
      </c>
      <c r="V62" s="343">
        <f t="shared" ref="V62" si="90">SUM(V58:V61)</f>
        <v>58</v>
      </c>
      <c r="W62" s="343">
        <f t="shared" ref="W62" si="91">SUM(W58:W61)</f>
        <v>0</v>
      </c>
      <c r="X62" s="344">
        <f t="shared" ref="X62" si="92">SUM(X58:X61)</f>
        <v>58</v>
      </c>
      <c r="Y62" s="345"/>
      <c r="Z62" s="343">
        <f t="shared" ref="Z62" si="93">SUM(Z58:Z61)</f>
        <v>153</v>
      </c>
      <c r="AA62" s="343">
        <f t="shared" ref="AA62" si="94">SUM(AA58:AA61)</f>
        <v>212</v>
      </c>
      <c r="AB62" s="154">
        <f t="shared" si="74"/>
        <v>365</v>
      </c>
      <c r="AC62" s="1">
        <f t="shared" si="76"/>
        <v>365</v>
      </c>
    </row>
    <row r="63" spans="1:31" ht="30.95" customHeight="1" thickBot="1" x14ac:dyDescent="0.35">
      <c r="A63" s="108" t="s">
        <v>36</v>
      </c>
      <c r="B63" s="109" t="s">
        <v>45</v>
      </c>
      <c r="C63" s="109" t="s">
        <v>100</v>
      </c>
      <c r="D63" s="160" t="s">
        <v>111</v>
      </c>
      <c r="E63" s="161">
        <v>3000000000</v>
      </c>
      <c r="F63" s="162" t="s">
        <v>15</v>
      </c>
      <c r="G63" s="37">
        <v>25</v>
      </c>
      <c r="H63" s="38"/>
      <c r="I63" s="327">
        <f>SUM(G63:H63)</f>
        <v>25</v>
      </c>
      <c r="J63" s="18">
        <v>31</v>
      </c>
      <c r="K63" s="33"/>
      <c r="L63" s="330">
        <f>SUM(J63:K63)</f>
        <v>31</v>
      </c>
      <c r="M63" s="34"/>
      <c r="N63" s="33"/>
      <c r="O63" s="327">
        <f>SUM(M63:N63)</f>
        <v>0</v>
      </c>
      <c r="P63" s="36"/>
      <c r="Q63" s="33"/>
      <c r="R63" s="330">
        <f>SUM(P63:Q63)</f>
        <v>0</v>
      </c>
      <c r="S63" s="34"/>
      <c r="T63" s="33"/>
      <c r="U63" s="327">
        <f>SUM(S63:T63)</f>
        <v>0</v>
      </c>
      <c r="V63" s="36"/>
      <c r="W63" s="33"/>
      <c r="X63" s="333">
        <f>SUM(V63:W63)</f>
        <v>0</v>
      </c>
      <c r="Y63" s="334"/>
      <c r="Z63" s="335">
        <f>SUM(I63,O63,U63)</f>
        <v>25</v>
      </c>
      <c r="AA63" s="335">
        <f>SUM(L63,R63,X63)</f>
        <v>31</v>
      </c>
      <c r="AB63" s="154">
        <f t="shared" si="74"/>
        <v>56</v>
      </c>
      <c r="AC63" s="1">
        <f t="shared" si="76"/>
        <v>56</v>
      </c>
    </row>
    <row r="64" spans="1:31" ht="30.95" customHeight="1" thickBot="1" x14ac:dyDescent="0.35">
      <c r="A64" s="169" t="s">
        <v>36</v>
      </c>
      <c r="B64" s="170" t="s">
        <v>45</v>
      </c>
      <c r="C64" s="170" t="s">
        <v>100</v>
      </c>
      <c r="D64" s="126" t="s">
        <v>86</v>
      </c>
      <c r="E64" s="127">
        <v>3061300005</v>
      </c>
      <c r="F64" s="188" t="s">
        <v>15</v>
      </c>
      <c r="G64" s="37"/>
      <c r="H64" s="38"/>
      <c r="I64" s="327">
        <f>SUM(G64:H64)</f>
        <v>0</v>
      </c>
      <c r="J64" s="18"/>
      <c r="K64" s="33"/>
      <c r="L64" s="330">
        <f>SUM(J64:K64)</f>
        <v>0</v>
      </c>
      <c r="M64" s="34">
        <v>9</v>
      </c>
      <c r="N64" s="33"/>
      <c r="O64" s="327">
        <f>SUM(M64:N64)</f>
        <v>9</v>
      </c>
      <c r="P64" s="36">
        <v>5</v>
      </c>
      <c r="Q64" s="33"/>
      <c r="R64" s="330">
        <f>SUM(P64:Q64)</f>
        <v>5</v>
      </c>
      <c r="S64" s="34">
        <v>3</v>
      </c>
      <c r="T64" s="33"/>
      <c r="U64" s="327">
        <f>SUM(S64:T64)</f>
        <v>3</v>
      </c>
      <c r="V64" s="36">
        <v>9</v>
      </c>
      <c r="W64" s="33"/>
      <c r="X64" s="333">
        <f>SUM(V64:W64)</f>
        <v>9</v>
      </c>
      <c r="Y64" s="334"/>
      <c r="Z64" s="335">
        <f>SUM(I64,O64,U64)</f>
        <v>12</v>
      </c>
      <c r="AA64" s="335">
        <f>SUM(L64,R64,X64)</f>
        <v>14</v>
      </c>
      <c r="AB64" s="154">
        <f t="shared" si="74"/>
        <v>26</v>
      </c>
      <c r="AC64" s="1">
        <f t="shared" si="76"/>
        <v>26</v>
      </c>
    </row>
    <row r="65" spans="1:29" ht="30.95" customHeight="1" thickBot="1" x14ac:dyDescent="0.35">
      <c r="A65" s="144" t="s">
        <v>36</v>
      </c>
      <c r="B65" s="145" t="s">
        <v>45</v>
      </c>
      <c r="C65" s="173" t="s">
        <v>100</v>
      </c>
      <c r="D65" s="174" t="s">
        <v>50</v>
      </c>
      <c r="E65" s="175">
        <v>3012701002</v>
      </c>
      <c r="F65" s="141" t="s">
        <v>15</v>
      </c>
      <c r="G65" s="31"/>
      <c r="H65" s="32"/>
      <c r="I65" s="327">
        <f>SUM(G65:H65)</f>
        <v>0</v>
      </c>
      <c r="J65" s="18"/>
      <c r="K65" s="33"/>
      <c r="L65" s="330">
        <f>SUM(J65:K65)</f>
        <v>0</v>
      </c>
      <c r="M65" s="34">
        <v>5</v>
      </c>
      <c r="N65" s="33"/>
      <c r="O65" s="327">
        <f>SUM(M65:N65)</f>
        <v>5</v>
      </c>
      <c r="P65" s="36">
        <v>21</v>
      </c>
      <c r="Q65" s="33"/>
      <c r="R65" s="330">
        <f>SUM(P65:Q65)</f>
        <v>21</v>
      </c>
      <c r="S65" s="36">
        <v>9</v>
      </c>
      <c r="T65" s="33"/>
      <c r="U65" s="327">
        <f>SUM(S65:T65)</f>
        <v>9</v>
      </c>
      <c r="V65" s="36">
        <v>9</v>
      </c>
      <c r="W65" s="33"/>
      <c r="X65" s="333">
        <f>SUM(V65:W65)</f>
        <v>9</v>
      </c>
      <c r="Y65" s="334"/>
      <c r="Z65" s="335">
        <f>SUM(I65,O65,U65)</f>
        <v>14</v>
      </c>
      <c r="AA65" s="335">
        <f>SUM(L65,R65,X65)</f>
        <v>30</v>
      </c>
      <c r="AB65" s="154">
        <f t="shared" si="74"/>
        <v>44</v>
      </c>
      <c r="AC65" s="1">
        <f t="shared" si="76"/>
        <v>44</v>
      </c>
    </row>
    <row r="66" spans="1:29" ht="30.95" customHeight="1" thickBot="1" x14ac:dyDescent="0.3">
      <c r="A66" s="464"/>
      <c r="B66" s="465"/>
      <c r="C66" s="465"/>
      <c r="D66" s="465"/>
      <c r="E66" s="465"/>
      <c r="F66" s="466"/>
      <c r="G66" s="342">
        <f>SUM(G63:G65)</f>
        <v>25</v>
      </c>
      <c r="H66" s="343">
        <f>SUM(H63:H65)</f>
        <v>0</v>
      </c>
      <c r="I66" s="343">
        <f t="shared" ref="I66:AA66" si="95">SUM(I63:I65)</f>
        <v>25</v>
      </c>
      <c r="J66" s="343">
        <f t="shared" si="95"/>
        <v>31</v>
      </c>
      <c r="K66" s="343">
        <f t="shared" si="95"/>
        <v>0</v>
      </c>
      <c r="L66" s="343">
        <f t="shared" si="95"/>
        <v>31</v>
      </c>
      <c r="M66" s="343">
        <f t="shared" si="95"/>
        <v>14</v>
      </c>
      <c r="N66" s="343">
        <f t="shared" si="95"/>
        <v>0</v>
      </c>
      <c r="O66" s="343">
        <f t="shared" si="95"/>
        <v>14</v>
      </c>
      <c r="P66" s="343">
        <f t="shared" si="95"/>
        <v>26</v>
      </c>
      <c r="Q66" s="343">
        <f t="shared" si="95"/>
        <v>0</v>
      </c>
      <c r="R66" s="343">
        <f t="shared" si="95"/>
        <v>26</v>
      </c>
      <c r="S66" s="343">
        <f t="shared" si="95"/>
        <v>12</v>
      </c>
      <c r="T66" s="343">
        <f t="shared" si="95"/>
        <v>0</v>
      </c>
      <c r="U66" s="343">
        <f t="shared" si="95"/>
        <v>12</v>
      </c>
      <c r="V66" s="343">
        <f t="shared" si="95"/>
        <v>18</v>
      </c>
      <c r="W66" s="343">
        <f t="shared" si="95"/>
        <v>0</v>
      </c>
      <c r="X66" s="344">
        <f t="shared" si="95"/>
        <v>18</v>
      </c>
      <c r="Y66" s="345"/>
      <c r="Z66" s="343">
        <f t="shared" si="95"/>
        <v>51</v>
      </c>
      <c r="AA66" s="343">
        <f t="shared" si="95"/>
        <v>75</v>
      </c>
      <c r="AB66" s="154">
        <f t="shared" si="74"/>
        <v>126</v>
      </c>
      <c r="AC66" s="1">
        <f t="shared" si="76"/>
        <v>126</v>
      </c>
    </row>
    <row r="67" spans="1:29" ht="30.95" customHeight="1" thickBot="1" x14ac:dyDescent="0.35">
      <c r="A67" s="108" t="s">
        <v>36</v>
      </c>
      <c r="B67" s="109" t="s">
        <v>141</v>
      </c>
      <c r="C67" s="109" t="s">
        <v>142</v>
      </c>
      <c r="D67" s="160" t="s">
        <v>111</v>
      </c>
      <c r="E67" s="161">
        <v>3000000000</v>
      </c>
      <c r="F67" s="162" t="s">
        <v>15</v>
      </c>
      <c r="G67" s="31">
        <v>35</v>
      </c>
      <c r="H67" s="32"/>
      <c r="I67" s="327">
        <f>SUM(G67:H67)</f>
        <v>35</v>
      </c>
      <c r="J67" s="18">
        <v>45</v>
      </c>
      <c r="K67" s="33"/>
      <c r="L67" s="330">
        <f>SUM(J67:K67)</f>
        <v>45</v>
      </c>
      <c r="M67" s="34"/>
      <c r="N67" s="33"/>
      <c r="O67" s="327">
        <f>SUM(M67:N67)</f>
        <v>0</v>
      </c>
      <c r="P67" s="36"/>
      <c r="Q67" s="33"/>
      <c r="R67" s="330">
        <f>SUM(P67:Q67)</f>
        <v>0</v>
      </c>
      <c r="S67" s="34"/>
      <c r="T67" s="33"/>
      <c r="U67" s="327">
        <f>SUM(S67:T67)</f>
        <v>0</v>
      </c>
      <c r="V67" s="36"/>
      <c r="W67" s="35"/>
      <c r="X67" s="333">
        <f>SUM(V67:W67)</f>
        <v>0</v>
      </c>
      <c r="Y67" s="334"/>
      <c r="Z67" s="335">
        <f>SUM(I67,O67,U67)</f>
        <v>35</v>
      </c>
      <c r="AA67" s="335">
        <f>SUM(L67,R67,X67)</f>
        <v>45</v>
      </c>
      <c r="AB67" s="154">
        <f t="shared" si="74"/>
        <v>80</v>
      </c>
      <c r="AC67" s="1">
        <f t="shared" si="76"/>
        <v>80</v>
      </c>
    </row>
    <row r="68" spans="1:29" ht="30.95" customHeight="1" thickBot="1" x14ac:dyDescent="0.35">
      <c r="A68" s="124" t="s">
        <v>36</v>
      </c>
      <c r="B68" s="125" t="s">
        <v>141</v>
      </c>
      <c r="C68" s="125" t="s">
        <v>142</v>
      </c>
      <c r="D68" s="139" t="s">
        <v>147</v>
      </c>
      <c r="E68" s="140">
        <v>3101500006</v>
      </c>
      <c r="F68" s="128" t="s">
        <v>15</v>
      </c>
      <c r="G68" s="31"/>
      <c r="H68" s="32"/>
      <c r="I68" s="327">
        <f>SUM(G68:H68)</f>
        <v>0</v>
      </c>
      <c r="J68" s="18"/>
      <c r="K68" s="33"/>
      <c r="L68" s="330">
        <f>SUM(J68:K68)</f>
        <v>0</v>
      </c>
      <c r="M68" s="34">
        <v>5</v>
      </c>
      <c r="N68" s="33"/>
      <c r="O68" s="327">
        <f>SUM(M68:N68)</f>
        <v>5</v>
      </c>
      <c r="P68" s="36">
        <v>14</v>
      </c>
      <c r="Q68" s="33"/>
      <c r="R68" s="330">
        <f>SUM(P68:Q68)</f>
        <v>14</v>
      </c>
      <c r="S68" s="34">
        <v>4</v>
      </c>
      <c r="T68" s="33"/>
      <c r="U68" s="327">
        <f>SUM(S68:T68)</f>
        <v>4</v>
      </c>
      <c r="V68" s="18">
        <v>13</v>
      </c>
      <c r="W68" s="33"/>
      <c r="X68" s="333">
        <f>SUM(V68:W68)</f>
        <v>13</v>
      </c>
      <c r="Y68" s="334"/>
      <c r="Z68" s="335">
        <f>SUM(I68,O68,U68)</f>
        <v>9</v>
      </c>
      <c r="AA68" s="335">
        <f>SUM(L68,R68,X68)</f>
        <v>27</v>
      </c>
      <c r="AB68" s="154">
        <f t="shared" si="74"/>
        <v>36</v>
      </c>
      <c r="AC68" s="1">
        <f t="shared" si="76"/>
        <v>36</v>
      </c>
    </row>
    <row r="69" spans="1:29" ht="30.95" customHeight="1" thickBot="1" x14ac:dyDescent="0.35">
      <c r="A69" s="124" t="s">
        <v>36</v>
      </c>
      <c r="B69" s="125" t="s">
        <v>141</v>
      </c>
      <c r="C69" s="125" t="s">
        <v>142</v>
      </c>
      <c r="D69" s="201" t="s">
        <v>149</v>
      </c>
      <c r="E69" s="175">
        <v>3101500006</v>
      </c>
      <c r="F69" s="128" t="s">
        <v>15</v>
      </c>
      <c r="G69" s="31"/>
      <c r="H69" s="32"/>
      <c r="I69" s="327">
        <f>SUM(G69:H69)</f>
        <v>0</v>
      </c>
      <c r="J69" s="18"/>
      <c r="K69" s="33"/>
      <c r="L69" s="330">
        <f>SUM(J69:K69)</f>
        <v>0</v>
      </c>
      <c r="M69" s="34"/>
      <c r="N69" s="33"/>
      <c r="O69" s="327">
        <f>SUM(M69:N69)</f>
        <v>0</v>
      </c>
      <c r="P69" s="36"/>
      <c r="Q69" s="33"/>
      <c r="R69" s="330">
        <f>SUM(P69:Q69)</f>
        <v>0</v>
      </c>
      <c r="S69" s="34">
        <v>1</v>
      </c>
      <c r="T69" s="33"/>
      <c r="U69" s="327">
        <f>SUM(S69:T69)</f>
        <v>1</v>
      </c>
      <c r="V69" s="36"/>
      <c r="W69" s="33"/>
      <c r="X69" s="333">
        <f>SUM(V69:W69)</f>
        <v>0</v>
      </c>
      <c r="Y69" s="334"/>
      <c r="Z69" s="335">
        <f>SUM(I69,O69,U69)</f>
        <v>1</v>
      </c>
      <c r="AA69" s="335">
        <f>SUM(L69,R69,X69)</f>
        <v>0</v>
      </c>
      <c r="AB69" s="154">
        <f t="shared" si="74"/>
        <v>1</v>
      </c>
      <c r="AC69" s="1">
        <f t="shared" si="76"/>
        <v>1</v>
      </c>
    </row>
    <row r="70" spans="1:29" ht="30.95" customHeight="1" thickBot="1" x14ac:dyDescent="0.35">
      <c r="A70" s="144" t="s">
        <v>36</v>
      </c>
      <c r="B70" s="145" t="s">
        <v>141</v>
      </c>
      <c r="C70" s="145" t="s">
        <v>142</v>
      </c>
      <c r="D70" s="174" t="s">
        <v>87</v>
      </c>
      <c r="E70" s="175">
        <v>3062300005</v>
      </c>
      <c r="F70" s="141" t="s">
        <v>15</v>
      </c>
      <c r="G70" s="31"/>
      <c r="H70" s="32"/>
      <c r="I70" s="327">
        <f>SUM(G70:H70)</f>
        <v>0</v>
      </c>
      <c r="J70" s="18"/>
      <c r="K70" s="33"/>
      <c r="L70" s="330">
        <f>SUM(J70:K70)</f>
        <v>0</v>
      </c>
      <c r="M70" s="34">
        <v>16</v>
      </c>
      <c r="N70" s="33"/>
      <c r="O70" s="327">
        <f>SUM(M70:N70)</f>
        <v>16</v>
      </c>
      <c r="P70" s="36">
        <v>6</v>
      </c>
      <c r="Q70" s="33"/>
      <c r="R70" s="330">
        <f>SUM(P70:Q70)</f>
        <v>6</v>
      </c>
      <c r="S70" s="34">
        <v>5</v>
      </c>
      <c r="T70" s="33"/>
      <c r="U70" s="327">
        <f>SUM(S70:T70)</f>
        <v>5</v>
      </c>
      <c r="V70" s="36">
        <v>6</v>
      </c>
      <c r="W70" s="33"/>
      <c r="X70" s="333">
        <f>SUM(V70:W70)</f>
        <v>6</v>
      </c>
      <c r="Y70" s="334"/>
      <c r="Z70" s="335">
        <f>SUM(I70,O70,U70)</f>
        <v>21</v>
      </c>
      <c r="AA70" s="335">
        <f>SUM(L70,R70,X70)</f>
        <v>12</v>
      </c>
      <c r="AB70" s="154">
        <f t="shared" si="74"/>
        <v>33</v>
      </c>
      <c r="AC70" s="1">
        <f t="shared" si="76"/>
        <v>33</v>
      </c>
    </row>
    <row r="71" spans="1:29" ht="30.95" customHeight="1" thickBot="1" x14ac:dyDescent="0.35">
      <c r="A71" s="144" t="s">
        <v>36</v>
      </c>
      <c r="B71" s="145" t="s">
        <v>141</v>
      </c>
      <c r="C71" s="145" t="s">
        <v>142</v>
      </c>
      <c r="D71" s="174" t="s">
        <v>46</v>
      </c>
      <c r="E71" s="175">
        <v>3051200001</v>
      </c>
      <c r="F71" s="141" t="s">
        <v>15</v>
      </c>
      <c r="G71" s="31"/>
      <c r="H71" s="32"/>
      <c r="I71" s="327">
        <f>SUM(G71:H71)</f>
        <v>0</v>
      </c>
      <c r="J71" s="39"/>
      <c r="K71" s="40"/>
      <c r="L71" s="330">
        <f>SUM(J71:K71)</f>
        <v>0</v>
      </c>
      <c r="M71" s="41">
        <v>17</v>
      </c>
      <c r="N71" s="40"/>
      <c r="O71" s="327">
        <f>SUM(M71:N71)</f>
        <v>17</v>
      </c>
      <c r="P71" s="39">
        <v>10</v>
      </c>
      <c r="Q71" s="40"/>
      <c r="R71" s="330">
        <f>SUM(P71:Q71)</f>
        <v>10</v>
      </c>
      <c r="S71" s="41">
        <v>16</v>
      </c>
      <c r="T71" s="40"/>
      <c r="U71" s="327">
        <f>SUM(S71:T71)</f>
        <v>16</v>
      </c>
      <c r="V71" s="39">
        <v>5</v>
      </c>
      <c r="W71" s="40"/>
      <c r="X71" s="333">
        <f>SUM(V71:W71)</f>
        <v>5</v>
      </c>
      <c r="Y71" s="334"/>
      <c r="Z71" s="335">
        <f>SUM(I71,O71,U71)</f>
        <v>33</v>
      </c>
      <c r="AA71" s="335">
        <f>SUM(L71,R71,X71)</f>
        <v>15</v>
      </c>
      <c r="AB71" s="154">
        <f t="shared" si="74"/>
        <v>48</v>
      </c>
      <c r="AC71" s="1">
        <f t="shared" si="76"/>
        <v>48</v>
      </c>
    </row>
    <row r="72" spans="1:29" ht="30.95" customHeight="1" thickBot="1" x14ac:dyDescent="0.3">
      <c r="A72" s="464"/>
      <c r="B72" s="465"/>
      <c r="C72" s="465"/>
      <c r="D72" s="465"/>
      <c r="E72" s="465"/>
      <c r="F72" s="466"/>
      <c r="G72" s="342">
        <f>SUM(G67:G71)</f>
        <v>35</v>
      </c>
      <c r="H72" s="343">
        <f>SUM(H67:H71)</f>
        <v>0</v>
      </c>
      <c r="I72" s="343">
        <f>SUM(I67:I71)</f>
        <v>35</v>
      </c>
      <c r="J72" s="343">
        <f t="shared" ref="J72" si="96">SUM(J67:J71)</f>
        <v>45</v>
      </c>
      <c r="K72" s="343">
        <f t="shared" ref="K72" si="97">SUM(K67:K71)</f>
        <v>0</v>
      </c>
      <c r="L72" s="343">
        <f t="shared" ref="L72" si="98">SUM(L67:L71)</f>
        <v>45</v>
      </c>
      <c r="M72" s="343">
        <f t="shared" ref="M72" si="99">SUM(M67:M71)</f>
        <v>38</v>
      </c>
      <c r="N72" s="343">
        <f t="shared" ref="N72" si="100">SUM(N67:N71)</f>
        <v>0</v>
      </c>
      <c r="O72" s="343">
        <f t="shared" ref="O72" si="101">SUM(O67:O71)</f>
        <v>38</v>
      </c>
      <c r="P72" s="343">
        <f>SUM(P67:P71)</f>
        <v>30</v>
      </c>
      <c r="Q72" s="343">
        <f t="shared" ref="Q72" si="102">SUM(Q67:Q71)</f>
        <v>0</v>
      </c>
      <c r="R72" s="343">
        <f t="shared" ref="R72" si="103">SUM(R67:R71)</f>
        <v>30</v>
      </c>
      <c r="S72" s="343">
        <f t="shared" ref="S72" si="104">SUM(S67:S71)</f>
        <v>26</v>
      </c>
      <c r="T72" s="343">
        <f t="shared" ref="T72" si="105">SUM(T67:T71)</f>
        <v>0</v>
      </c>
      <c r="U72" s="343">
        <f t="shared" ref="U72" si="106">SUM(U67:U71)</f>
        <v>26</v>
      </c>
      <c r="V72" s="343">
        <f t="shared" ref="V72" si="107">SUM(V67:V71)</f>
        <v>24</v>
      </c>
      <c r="W72" s="343">
        <f t="shared" ref="W72" si="108">SUM(W67:W71)</f>
        <v>0</v>
      </c>
      <c r="X72" s="344">
        <f t="shared" ref="X72" si="109">SUM(X67:X71)</f>
        <v>24</v>
      </c>
      <c r="Y72" s="345"/>
      <c r="Z72" s="343">
        <f t="shared" ref="Z72" si="110">SUM(Z67:Z71)</f>
        <v>99</v>
      </c>
      <c r="AA72" s="343">
        <f t="shared" ref="AA72" si="111">SUM(AA67:AA71)</f>
        <v>99</v>
      </c>
      <c r="AB72" s="154">
        <f t="shared" si="74"/>
        <v>198</v>
      </c>
      <c r="AC72" s="1">
        <f t="shared" si="76"/>
        <v>198</v>
      </c>
    </row>
    <row r="73" spans="1:29" ht="30.95" customHeight="1" thickBot="1" x14ac:dyDescent="0.35">
      <c r="A73" s="204" t="s">
        <v>36</v>
      </c>
      <c r="B73" s="205" t="s">
        <v>150</v>
      </c>
      <c r="C73" s="205" t="s">
        <v>151</v>
      </c>
      <c r="D73" s="206" t="s">
        <v>111</v>
      </c>
      <c r="E73" s="207">
        <v>3000000000</v>
      </c>
      <c r="F73" s="208" t="s">
        <v>15</v>
      </c>
      <c r="G73" s="31">
        <v>46</v>
      </c>
      <c r="H73" s="32"/>
      <c r="I73" s="327">
        <f>SUM(G73:H73)</f>
        <v>46</v>
      </c>
      <c r="J73" s="18">
        <v>38</v>
      </c>
      <c r="K73" s="33"/>
      <c r="L73" s="330">
        <f>SUM(J73:K73)</f>
        <v>38</v>
      </c>
      <c r="M73" s="34"/>
      <c r="N73" s="33"/>
      <c r="O73" s="327">
        <f>SUM(M73:N73)</f>
        <v>0</v>
      </c>
      <c r="P73" s="36"/>
      <c r="Q73" s="33"/>
      <c r="R73" s="330">
        <f>SUM(P73:Q73)</f>
        <v>0</v>
      </c>
      <c r="S73" s="34"/>
      <c r="T73" s="33"/>
      <c r="U73" s="327">
        <f>SUM(S73:T73)</f>
        <v>0</v>
      </c>
      <c r="V73" s="36"/>
      <c r="W73" s="33"/>
      <c r="X73" s="333">
        <f>SUM(V73:W73)</f>
        <v>0</v>
      </c>
      <c r="Y73" s="334"/>
      <c r="Z73" s="335">
        <f>SUM(I73,O73,U73)</f>
        <v>46</v>
      </c>
      <c r="AA73" s="335">
        <f>SUM(L73,R73,X73)</f>
        <v>38</v>
      </c>
      <c r="AB73" s="154">
        <f t="shared" si="74"/>
        <v>84</v>
      </c>
      <c r="AC73" s="1">
        <f t="shared" si="76"/>
        <v>84</v>
      </c>
    </row>
    <row r="74" spans="1:29" ht="30.95" customHeight="1" thickBot="1" x14ac:dyDescent="0.35">
      <c r="A74" s="210" t="s">
        <v>36</v>
      </c>
      <c r="B74" s="211" t="s">
        <v>150</v>
      </c>
      <c r="C74" s="211" t="s">
        <v>151</v>
      </c>
      <c r="D74" s="212" t="s">
        <v>163</v>
      </c>
      <c r="E74" s="213">
        <v>352400002</v>
      </c>
      <c r="F74" s="214" t="s">
        <v>15</v>
      </c>
      <c r="G74" s="31"/>
      <c r="H74" s="32"/>
      <c r="I74" s="327">
        <f>SUM(G74:H74)</f>
        <v>0</v>
      </c>
      <c r="J74" s="18"/>
      <c r="K74" s="33"/>
      <c r="L74" s="330">
        <f>SUM(J74:K74)</f>
        <v>0</v>
      </c>
      <c r="M74" s="34">
        <v>32</v>
      </c>
      <c r="N74" s="33"/>
      <c r="O74" s="327">
        <f>SUM(M74:N74)</f>
        <v>32</v>
      </c>
      <c r="P74" s="36">
        <v>14</v>
      </c>
      <c r="Q74" s="33"/>
      <c r="R74" s="330">
        <f>SUM(P74:Q74)</f>
        <v>14</v>
      </c>
      <c r="S74" s="34"/>
      <c r="T74" s="33"/>
      <c r="U74" s="327">
        <f>SUM(S74:T74)</f>
        <v>0</v>
      </c>
      <c r="V74" s="36"/>
      <c r="W74" s="33"/>
      <c r="X74" s="333">
        <f>SUM(V74:W74)</f>
        <v>0</v>
      </c>
      <c r="Y74" s="334"/>
      <c r="Z74" s="335">
        <f>SUM(I74,O74,U74)</f>
        <v>32</v>
      </c>
      <c r="AA74" s="335">
        <f>SUM(L74,R74,X74)</f>
        <v>14</v>
      </c>
      <c r="AB74" s="154">
        <f t="shared" si="74"/>
        <v>46</v>
      </c>
      <c r="AC74" s="1">
        <f>SUM(Z74:AA74)</f>
        <v>46</v>
      </c>
    </row>
    <row r="75" spans="1:29" ht="30.95" customHeight="1" thickBot="1" x14ac:dyDescent="0.35">
      <c r="A75" s="215" t="s">
        <v>36</v>
      </c>
      <c r="B75" s="173" t="s">
        <v>150</v>
      </c>
      <c r="C75" s="173" t="s">
        <v>151</v>
      </c>
      <c r="D75" s="146" t="s">
        <v>145</v>
      </c>
      <c r="E75" s="147">
        <v>321300001</v>
      </c>
      <c r="F75" s="216" t="s">
        <v>15</v>
      </c>
      <c r="G75" s="31"/>
      <c r="H75" s="32"/>
      <c r="I75" s="327">
        <f>SUM(G75:H75)</f>
        <v>0</v>
      </c>
      <c r="J75" s="18"/>
      <c r="K75" s="33"/>
      <c r="L75" s="330">
        <f>SUM(J75:K75)</f>
        <v>0</v>
      </c>
      <c r="M75" s="34">
        <v>4</v>
      </c>
      <c r="N75" s="35"/>
      <c r="O75" s="327">
        <f>SUM(M75:N75)</f>
        <v>4</v>
      </c>
      <c r="P75" s="36">
        <v>21</v>
      </c>
      <c r="Q75" s="35"/>
      <c r="R75" s="330">
        <f>SUM(P75:Q75)</f>
        <v>21</v>
      </c>
      <c r="S75" s="34"/>
      <c r="T75" s="35"/>
      <c r="U75" s="327">
        <f>SUM(S75:T75)</f>
        <v>0</v>
      </c>
      <c r="V75" s="36"/>
      <c r="W75" s="35"/>
      <c r="X75" s="358">
        <f>SUM(V75:W75)</f>
        <v>0</v>
      </c>
      <c r="Y75" s="334"/>
      <c r="Z75" s="335">
        <f>SUM(I75,O75,U75)</f>
        <v>4</v>
      </c>
      <c r="AA75" s="335">
        <f>SUM(L75,R75,X75)</f>
        <v>21</v>
      </c>
      <c r="AB75" s="154"/>
    </row>
    <row r="76" spans="1:29" ht="30.95" customHeight="1" thickBot="1" x14ac:dyDescent="0.3">
      <c r="A76" s="464"/>
      <c r="B76" s="465"/>
      <c r="C76" s="465"/>
      <c r="D76" s="465"/>
      <c r="E76" s="465"/>
      <c r="F76" s="466"/>
      <c r="G76" s="342">
        <f>SUM(G73:G75)</f>
        <v>46</v>
      </c>
      <c r="H76" s="343">
        <f>SUM(H73:H75)</f>
        <v>0</v>
      </c>
      <c r="I76" s="343">
        <f t="shared" ref="I76" si="112">SUM(I73:I75)</f>
        <v>46</v>
      </c>
      <c r="J76" s="343">
        <f t="shared" ref="J76" si="113">SUM(J73:J75)</f>
        <v>38</v>
      </c>
      <c r="K76" s="343">
        <f t="shared" ref="K76" si="114">SUM(K73:K75)</f>
        <v>0</v>
      </c>
      <c r="L76" s="343">
        <f t="shared" ref="L76" si="115">SUM(L73:L75)</f>
        <v>38</v>
      </c>
      <c r="M76" s="343">
        <f t="shared" ref="M76" si="116">SUM(M73:M75)</f>
        <v>36</v>
      </c>
      <c r="N76" s="343">
        <f t="shared" ref="N76" si="117">SUM(N73:N75)</f>
        <v>0</v>
      </c>
      <c r="O76" s="343">
        <f t="shared" ref="O76" si="118">SUM(O73:O75)</f>
        <v>36</v>
      </c>
      <c r="P76" s="343">
        <f t="shared" ref="P76" si="119">SUM(P73:P75)</f>
        <v>35</v>
      </c>
      <c r="Q76" s="343">
        <f t="shared" ref="Q76" si="120">SUM(Q73:Q75)</f>
        <v>0</v>
      </c>
      <c r="R76" s="343">
        <f t="shared" ref="R76" si="121">SUM(R73:R75)</f>
        <v>35</v>
      </c>
      <c r="S76" s="343">
        <f t="shared" ref="S76" si="122">SUM(S73:S75)</f>
        <v>0</v>
      </c>
      <c r="T76" s="343">
        <f t="shared" ref="T76" si="123">SUM(T73:T75)</f>
        <v>0</v>
      </c>
      <c r="U76" s="343">
        <f t="shared" ref="U76" si="124">SUM(U73:U75)</f>
        <v>0</v>
      </c>
      <c r="V76" s="343">
        <f t="shared" ref="V76" si="125">SUM(V73:V75)</f>
        <v>0</v>
      </c>
      <c r="W76" s="343">
        <f t="shared" ref="W76" si="126">SUM(W73:W75)</f>
        <v>0</v>
      </c>
      <c r="X76" s="344">
        <f t="shared" ref="X76" si="127">SUM(X73:X75)</f>
        <v>0</v>
      </c>
      <c r="Y76" s="345"/>
      <c r="Z76" s="343">
        <f t="shared" ref="Z76" si="128">SUM(Z73:Z75)</f>
        <v>82</v>
      </c>
      <c r="AA76" s="343">
        <f t="shared" ref="AA76" si="129">SUM(AA73:AA75)</f>
        <v>73</v>
      </c>
      <c r="AB76" s="154"/>
    </row>
    <row r="77" spans="1:29" ht="30.95" customHeight="1" thickBot="1" x14ac:dyDescent="0.35">
      <c r="A77" s="204" t="s">
        <v>36</v>
      </c>
      <c r="B77" s="205" t="s">
        <v>152</v>
      </c>
      <c r="C77" s="205" t="s">
        <v>153</v>
      </c>
      <c r="D77" s="206" t="s">
        <v>111</v>
      </c>
      <c r="E77" s="207">
        <v>3000000000</v>
      </c>
      <c r="F77" s="208" t="s">
        <v>15</v>
      </c>
      <c r="G77" s="31">
        <v>31</v>
      </c>
      <c r="H77" s="32"/>
      <c r="I77" s="327">
        <f>SUM(G77:H77)</f>
        <v>31</v>
      </c>
      <c r="J77" s="18">
        <v>41</v>
      </c>
      <c r="K77" s="33"/>
      <c r="L77" s="330">
        <f>SUM(J77:K77)</f>
        <v>41</v>
      </c>
      <c r="M77" s="34"/>
      <c r="N77" s="35"/>
      <c r="O77" s="327">
        <f>SUM(M77:N77)</f>
        <v>0</v>
      </c>
      <c r="P77" s="36"/>
      <c r="Q77" s="35"/>
      <c r="R77" s="330">
        <f>SUM(P77:Q77)</f>
        <v>0</v>
      </c>
      <c r="S77" s="34"/>
      <c r="T77" s="35"/>
      <c r="U77" s="327">
        <f>SUM(S77:T77)</f>
        <v>0</v>
      </c>
      <c r="V77" s="36"/>
      <c r="W77" s="35"/>
      <c r="X77" s="333">
        <f>SUM(V77:W77)</f>
        <v>0</v>
      </c>
      <c r="Y77" s="334"/>
      <c r="Z77" s="335">
        <f>SUM(I77,O77,U77)</f>
        <v>31</v>
      </c>
      <c r="AA77" s="335">
        <f>SUM(L77,R77,X77)</f>
        <v>41</v>
      </c>
      <c r="AB77" s="154">
        <f>SUM(Z75:AA77)</f>
        <v>252</v>
      </c>
    </row>
    <row r="78" spans="1:29" ht="30.95" customHeight="1" thickBot="1" x14ac:dyDescent="0.35">
      <c r="A78" s="210" t="s">
        <v>36</v>
      </c>
      <c r="B78" s="211" t="s">
        <v>152</v>
      </c>
      <c r="C78" s="211" t="s">
        <v>153</v>
      </c>
      <c r="D78" s="212" t="s">
        <v>48</v>
      </c>
      <c r="E78" s="213">
        <v>2071200001</v>
      </c>
      <c r="F78" s="214" t="s">
        <v>15</v>
      </c>
      <c r="G78" s="37"/>
      <c r="H78" s="32"/>
      <c r="I78" s="327">
        <f>SUM(G78:H78)</f>
        <v>0</v>
      </c>
      <c r="J78" s="18"/>
      <c r="K78" s="33"/>
      <c r="L78" s="330">
        <f>SUM(J78:K78)</f>
        <v>0</v>
      </c>
      <c r="M78" s="34">
        <v>24</v>
      </c>
      <c r="N78" s="33"/>
      <c r="O78" s="327">
        <f>SUM(M78:N78)</f>
        <v>24</v>
      </c>
      <c r="P78" s="36">
        <v>23</v>
      </c>
      <c r="Q78" s="33"/>
      <c r="R78" s="330">
        <f>SUM(P78:Q78)</f>
        <v>23</v>
      </c>
      <c r="S78" s="34"/>
      <c r="T78" s="33"/>
      <c r="U78" s="327">
        <f>SUM(S78:T78)</f>
        <v>0</v>
      </c>
      <c r="V78" s="36"/>
      <c r="W78" s="33"/>
      <c r="X78" s="333">
        <f>SUM(V78:W78)</f>
        <v>0</v>
      </c>
      <c r="Y78" s="334"/>
      <c r="Z78" s="335">
        <f>SUM(I78,O78,U78)</f>
        <v>24</v>
      </c>
      <c r="AA78" s="335">
        <f>SUM(L78,R78,X78)</f>
        <v>23</v>
      </c>
      <c r="AB78" s="154">
        <f t="shared" si="74"/>
        <v>47</v>
      </c>
      <c r="AC78" s="1">
        <f>SUM(Z78:AA78)</f>
        <v>47</v>
      </c>
    </row>
    <row r="79" spans="1:29" ht="30.95" customHeight="1" thickBot="1" x14ac:dyDescent="0.35">
      <c r="A79" s="215" t="s">
        <v>36</v>
      </c>
      <c r="B79" s="173" t="s">
        <v>152</v>
      </c>
      <c r="C79" s="173" t="s">
        <v>153</v>
      </c>
      <c r="D79" s="146" t="s">
        <v>164</v>
      </c>
      <c r="E79" s="147">
        <v>2071300011</v>
      </c>
      <c r="F79" s="216" t="s">
        <v>15</v>
      </c>
      <c r="G79" s="31"/>
      <c r="H79" s="32"/>
      <c r="I79" s="327">
        <f>SUM(G79:H79)</f>
        <v>0</v>
      </c>
      <c r="J79" s="18"/>
      <c r="K79" s="33"/>
      <c r="L79" s="330">
        <f>SUM(J79:K79)</f>
        <v>0</v>
      </c>
      <c r="M79" s="34">
        <v>7</v>
      </c>
      <c r="N79" s="33"/>
      <c r="O79" s="327">
        <f>SUM(M79:N79)</f>
        <v>7</v>
      </c>
      <c r="P79" s="36">
        <v>15</v>
      </c>
      <c r="Q79" s="33"/>
      <c r="R79" s="330">
        <f>SUM(P79:Q79)</f>
        <v>15</v>
      </c>
      <c r="S79" s="34"/>
      <c r="T79" s="33"/>
      <c r="U79" s="327">
        <f>SUM(S79:T79)</f>
        <v>0</v>
      </c>
      <c r="V79" s="36"/>
      <c r="W79" s="33"/>
      <c r="X79" s="333">
        <f>SUM(V79:W79)</f>
        <v>0</v>
      </c>
      <c r="Y79" s="334"/>
      <c r="Z79" s="335">
        <f>SUM(I79,O79,U79)</f>
        <v>7</v>
      </c>
      <c r="AA79" s="335">
        <f>SUM(L79,R79,X79)</f>
        <v>15</v>
      </c>
      <c r="AB79" s="154">
        <f t="shared" si="74"/>
        <v>22</v>
      </c>
      <c r="AC79" s="1">
        <f t="shared" ref="AC79:AC125" si="130">SUM(Z79:AA79)</f>
        <v>22</v>
      </c>
    </row>
    <row r="80" spans="1:29" ht="30.95" customHeight="1" thickBot="1" x14ac:dyDescent="0.3">
      <c r="A80" s="464"/>
      <c r="B80" s="465"/>
      <c r="C80" s="465"/>
      <c r="D80" s="465"/>
      <c r="E80" s="465"/>
      <c r="F80" s="466"/>
      <c r="G80" s="342">
        <f>SUM(G77:G79)</f>
        <v>31</v>
      </c>
      <c r="H80" s="343">
        <f>SUM(H77:H79)</f>
        <v>0</v>
      </c>
      <c r="I80" s="343">
        <f t="shared" ref="I80" si="131">SUM(I77:I79)</f>
        <v>31</v>
      </c>
      <c r="J80" s="343">
        <f t="shared" ref="J80" si="132">SUM(J77:J79)</f>
        <v>41</v>
      </c>
      <c r="K80" s="343">
        <f t="shared" ref="K80" si="133">SUM(K77:K79)</f>
        <v>0</v>
      </c>
      <c r="L80" s="343">
        <f>SUM(L77:L79)</f>
        <v>41</v>
      </c>
      <c r="M80" s="343">
        <f t="shared" ref="M80" si="134">SUM(M77:M79)</f>
        <v>31</v>
      </c>
      <c r="N80" s="343">
        <f t="shared" ref="N80" si="135">SUM(N77:N79)</f>
        <v>0</v>
      </c>
      <c r="O80" s="343">
        <f t="shared" ref="O80" si="136">SUM(O77:O79)</f>
        <v>31</v>
      </c>
      <c r="P80" s="343">
        <f t="shared" ref="P80" si="137">SUM(P77:P79)</f>
        <v>38</v>
      </c>
      <c r="Q80" s="343">
        <f t="shared" ref="Q80" si="138">SUM(Q77:Q79)</f>
        <v>0</v>
      </c>
      <c r="R80" s="343">
        <f t="shared" ref="R80" si="139">SUM(R77:R79)</f>
        <v>38</v>
      </c>
      <c r="S80" s="343">
        <f t="shared" ref="S80" si="140">SUM(S77:S79)</f>
        <v>0</v>
      </c>
      <c r="T80" s="343">
        <f t="shared" ref="T80" si="141">SUM(T77:T79)</f>
        <v>0</v>
      </c>
      <c r="U80" s="343">
        <f t="shared" ref="U80" si="142">SUM(U77:U79)</f>
        <v>0</v>
      </c>
      <c r="V80" s="343">
        <f>SUM(V77:V79)</f>
        <v>0</v>
      </c>
      <c r="W80" s="343">
        <f t="shared" ref="W80" si="143">SUM(W77:W79)</f>
        <v>0</v>
      </c>
      <c r="X80" s="344">
        <f t="shared" ref="X80" si="144">SUM(X77:X79)</f>
        <v>0</v>
      </c>
      <c r="Y80" s="345"/>
      <c r="Z80" s="343">
        <f t="shared" ref="Z80" si="145">SUM(Z77:Z79)</f>
        <v>62</v>
      </c>
      <c r="AA80" s="343">
        <f t="shared" ref="AA80" si="146">SUM(AA77:AA79)</f>
        <v>79</v>
      </c>
      <c r="AB80" s="154">
        <f t="shared" si="74"/>
        <v>141</v>
      </c>
      <c r="AC80" s="1">
        <f t="shared" si="130"/>
        <v>141</v>
      </c>
    </row>
    <row r="81" spans="1:29" ht="30.95" customHeight="1" thickBot="1" x14ac:dyDescent="0.35">
      <c r="A81" s="204" t="s">
        <v>36</v>
      </c>
      <c r="B81" s="205" t="s">
        <v>154</v>
      </c>
      <c r="C81" s="205" t="s">
        <v>155</v>
      </c>
      <c r="D81" s="206" t="s">
        <v>111</v>
      </c>
      <c r="E81" s="207">
        <v>3000000000</v>
      </c>
      <c r="F81" s="208" t="s">
        <v>15</v>
      </c>
      <c r="G81" s="31">
        <v>44</v>
      </c>
      <c r="H81" s="32"/>
      <c r="I81" s="327">
        <f>SUM(G81:H81)</f>
        <v>44</v>
      </c>
      <c r="J81" s="18">
        <v>46</v>
      </c>
      <c r="K81" s="33"/>
      <c r="L81" s="330">
        <f>SUM(J81:K81)</f>
        <v>46</v>
      </c>
      <c r="M81" s="34"/>
      <c r="N81" s="33"/>
      <c r="O81" s="327">
        <f>SUM(M81:N81)</f>
        <v>0</v>
      </c>
      <c r="P81" s="36"/>
      <c r="Q81" s="33"/>
      <c r="R81" s="330">
        <f>SUM(P81:Q81)</f>
        <v>0</v>
      </c>
      <c r="S81" s="34"/>
      <c r="T81" s="33"/>
      <c r="U81" s="327">
        <f>SUM(S81:T81)</f>
        <v>0</v>
      </c>
      <c r="V81" s="36"/>
      <c r="W81" s="33"/>
      <c r="X81" s="333">
        <f>SUM(V81:W81)</f>
        <v>0</v>
      </c>
      <c r="Y81" s="334"/>
      <c r="Z81" s="335">
        <f>SUM(I81,O81,U81)</f>
        <v>44</v>
      </c>
      <c r="AA81" s="335">
        <f>SUM(L81,R81,X81)</f>
        <v>46</v>
      </c>
      <c r="AB81" s="154">
        <f t="shared" si="74"/>
        <v>90</v>
      </c>
      <c r="AC81" s="1">
        <f t="shared" si="130"/>
        <v>90</v>
      </c>
    </row>
    <row r="82" spans="1:29" ht="30.95" customHeight="1" thickBot="1" x14ac:dyDescent="0.35">
      <c r="A82" s="210" t="s">
        <v>36</v>
      </c>
      <c r="B82" s="211" t="s">
        <v>154</v>
      </c>
      <c r="C82" s="211" t="s">
        <v>155</v>
      </c>
      <c r="D82" s="212" t="s">
        <v>49</v>
      </c>
      <c r="E82" s="213">
        <v>3041200004</v>
      </c>
      <c r="F82" s="214" t="s">
        <v>15</v>
      </c>
      <c r="G82" s="31"/>
      <c r="H82" s="32"/>
      <c r="I82" s="327">
        <f>SUM(G82:H82)</f>
        <v>0</v>
      </c>
      <c r="J82" s="18"/>
      <c r="K82" s="33"/>
      <c r="L82" s="330">
        <f>SUM(J82:K82)</f>
        <v>0</v>
      </c>
      <c r="M82" s="34">
        <v>7</v>
      </c>
      <c r="N82" s="33"/>
      <c r="O82" s="327">
        <f>SUM(M82:N82)</f>
        <v>7</v>
      </c>
      <c r="P82" s="36">
        <v>12</v>
      </c>
      <c r="Q82" s="33"/>
      <c r="R82" s="330">
        <f>SUM(P82:Q82)</f>
        <v>12</v>
      </c>
      <c r="S82" s="34"/>
      <c r="T82" s="33"/>
      <c r="U82" s="327">
        <f>SUM(S82:T82)</f>
        <v>0</v>
      </c>
      <c r="V82" s="36"/>
      <c r="W82" s="33"/>
      <c r="X82" s="333">
        <f>SUM(V82:W82)</f>
        <v>0</v>
      </c>
      <c r="Y82" s="334"/>
      <c r="Z82" s="335">
        <f>SUM(I82,O82,U82)</f>
        <v>7</v>
      </c>
      <c r="AA82" s="335">
        <f>SUM(L82,R82,X82)</f>
        <v>12</v>
      </c>
      <c r="AB82" s="154">
        <f t="shared" si="74"/>
        <v>19</v>
      </c>
      <c r="AC82" s="1">
        <f t="shared" si="130"/>
        <v>19</v>
      </c>
    </row>
    <row r="83" spans="1:29" ht="30.95" customHeight="1" thickBot="1" x14ac:dyDescent="0.35">
      <c r="A83" s="210" t="s">
        <v>36</v>
      </c>
      <c r="B83" s="211" t="s">
        <v>154</v>
      </c>
      <c r="C83" s="211" t="s">
        <v>155</v>
      </c>
      <c r="D83" s="212" t="s">
        <v>86</v>
      </c>
      <c r="E83" s="213">
        <v>3061300005</v>
      </c>
      <c r="F83" s="214" t="s">
        <v>15</v>
      </c>
      <c r="G83" s="42"/>
      <c r="H83" s="43"/>
      <c r="I83" s="338">
        <f>SUM(G83:H83)</f>
        <v>0</v>
      </c>
      <c r="J83" s="44"/>
      <c r="K83" s="45"/>
      <c r="L83" s="339">
        <f>SUM(J83:K83)</f>
        <v>0</v>
      </c>
      <c r="M83" s="46">
        <v>23</v>
      </c>
      <c r="N83" s="45"/>
      <c r="O83" s="338">
        <f>SUM(M83:N83)</f>
        <v>23</v>
      </c>
      <c r="P83" s="47">
        <v>16</v>
      </c>
      <c r="Q83" s="45"/>
      <c r="R83" s="339">
        <f>SUM(P83:Q83)</f>
        <v>16</v>
      </c>
      <c r="S83" s="46"/>
      <c r="T83" s="45"/>
      <c r="U83" s="338">
        <f>SUM(S83:T83)</f>
        <v>0</v>
      </c>
      <c r="V83" s="47"/>
      <c r="W83" s="45"/>
      <c r="X83" s="340">
        <f>SUM(V83:W83)</f>
        <v>0</v>
      </c>
      <c r="Y83" s="334"/>
      <c r="Z83" s="341">
        <f>SUM(I83,O83,U83)</f>
        <v>23</v>
      </c>
      <c r="AA83" s="341">
        <f>SUM(L83,R83,X83)</f>
        <v>16</v>
      </c>
      <c r="AB83" s="154">
        <f t="shared" si="74"/>
        <v>39</v>
      </c>
      <c r="AC83" s="1">
        <f t="shared" si="130"/>
        <v>39</v>
      </c>
    </row>
    <row r="84" spans="1:29" ht="30.95" customHeight="1" thickBot="1" x14ac:dyDescent="0.3">
      <c r="A84" s="464"/>
      <c r="B84" s="465"/>
      <c r="C84" s="465"/>
      <c r="D84" s="465"/>
      <c r="E84" s="465"/>
      <c r="F84" s="466"/>
      <c r="G84" s="342">
        <f>SUM(G81:G83)</f>
        <v>44</v>
      </c>
      <c r="H84" s="343">
        <f>SUM(H81:H83)</f>
        <v>0</v>
      </c>
      <c r="I84" s="343">
        <f t="shared" ref="I84" si="147">SUM(I81:I83)</f>
        <v>44</v>
      </c>
      <c r="J84" s="343">
        <f t="shared" ref="J84" si="148">SUM(J81:J83)</f>
        <v>46</v>
      </c>
      <c r="K84" s="343">
        <f t="shared" ref="K84" si="149">SUM(K81:K83)</f>
        <v>0</v>
      </c>
      <c r="L84" s="343">
        <f t="shared" ref="L84" si="150">SUM(L81:L83)</f>
        <v>46</v>
      </c>
      <c r="M84" s="343">
        <f t="shared" ref="M84" si="151">SUM(M81:M83)</f>
        <v>30</v>
      </c>
      <c r="N84" s="343">
        <f t="shared" ref="N84" si="152">SUM(N81:N83)</f>
        <v>0</v>
      </c>
      <c r="O84" s="343">
        <f t="shared" ref="O84" si="153">SUM(O81:O83)</f>
        <v>30</v>
      </c>
      <c r="P84" s="343">
        <f t="shared" ref="P84" si="154">SUM(P81:P83)</f>
        <v>28</v>
      </c>
      <c r="Q84" s="343">
        <f>SUM(Q81:Q83)</f>
        <v>0</v>
      </c>
      <c r="R84" s="343">
        <f t="shared" ref="R84" si="155">SUM(R81:R83)</f>
        <v>28</v>
      </c>
      <c r="S84" s="343">
        <f t="shared" ref="S84" si="156">SUM(S81:S83)</f>
        <v>0</v>
      </c>
      <c r="T84" s="343">
        <f t="shared" ref="T84" si="157">SUM(T81:T83)</f>
        <v>0</v>
      </c>
      <c r="U84" s="343">
        <f t="shared" ref="U84" si="158">SUM(U81:U83)</f>
        <v>0</v>
      </c>
      <c r="V84" s="343">
        <f t="shared" ref="V84" si="159">SUM(V81:V83)</f>
        <v>0</v>
      </c>
      <c r="W84" s="343">
        <f t="shared" ref="W84" si="160">SUM(W81:W83)</f>
        <v>0</v>
      </c>
      <c r="X84" s="344">
        <f t="shared" ref="X84" si="161">SUM(X81:X83)</f>
        <v>0</v>
      </c>
      <c r="Y84" s="345"/>
      <c r="Z84" s="343">
        <f t="shared" ref="Z84" si="162">SUM(Z81:Z83)</f>
        <v>74</v>
      </c>
      <c r="AA84" s="343">
        <f t="shared" ref="AA84" si="163">SUM(AA81:AA83)</f>
        <v>74</v>
      </c>
      <c r="AB84" s="154">
        <f t="shared" si="74"/>
        <v>148</v>
      </c>
      <c r="AC84" s="1">
        <f t="shared" si="130"/>
        <v>148</v>
      </c>
    </row>
    <row r="85" spans="1:29" ht="30.95" customHeight="1" thickTop="1" thickBot="1" x14ac:dyDescent="0.3">
      <c r="A85" s="480" t="s">
        <v>165</v>
      </c>
      <c r="B85" s="481"/>
      <c r="C85" s="481"/>
      <c r="D85" s="481"/>
      <c r="E85" s="481"/>
      <c r="F85" s="482"/>
      <c r="G85" s="359">
        <f>SUM(G84,G80,G76,G72,G66,G62,G57,G50,G44,G39,G33,G27,G21)</f>
        <v>794</v>
      </c>
      <c r="H85" s="360">
        <f>SUM(H84,H80,H76,H72,H66,H62,H57,H50,H44,H39,H33,H27,H21)</f>
        <v>0</v>
      </c>
      <c r="I85" s="360">
        <f t="shared" ref="I85:AA85" si="164">SUM(I84,I80,I76,I72,I66,I62,I57,I50,I44,I39,I33,I27,I21)</f>
        <v>794</v>
      </c>
      <c r="J85" s="360">
        <f t="shared" si="164"/>
        <v>777</v>
      </c>
      <c r="K85" s="360">
        <f t="shared" si="164"/>
        <v>0</v>
      </c>
      <c r="L85" s="360">
        <f t="shared" si="164"/>
        <v>777</v>
      </c>
      <c r="M85" s="360">
        <f t="shared" si="164"/>
        <v>609</v>
      </c>
      <c r="N85" s="360">
        <f t="shared" si="164"/>
        <v>0</v>
      </c>
      <c r="O85" s="360">
        <f t="shared" si="164"/>
        <v>609</v>
      </c>
      <c r="P85" s="360">
        <f t="shared" si="164"/>
        <v>704</v>
      </c>
      <c r="Q85" s="360">
        <f t="shared" si="164"/>
        <v>0</v>
      </c>
      <c r="R85" s="360">
        <f t="shared" si="164"/>
        <v>704</v>
      </c>
      <c r="S85" s="360">
        <f t="shared" si="164"/>
        <v>514</v>
      </c>
      <c r="T85" s="360">
        <f t="shared" si="164"/>
        <v>0</v>
      </c>
      <c r="U85" s="360">
        <f t="shared" si="164"/>
        <v>514</v>
      </c>
      <c r="V85" s="360">
        <f t="shared" si="164"/>
        <v>553</v>
      </c>
      <c r="W85" s="360">
        <f t="shared" si="164"/>
        <v>0</v>
      </c>
      <c r="X85" s="361">
        <f t="shared" si="164"/>
        <v>553</v>
      </c>
      <c r="Y85" s="345"/>
      <c r="Z85" s="360">
        <f t="shared" si="164"/>
        <v>1917</v>
      </c>
      <c r="AA85" s="360">
        <f t="shared" si="164"/>
        <v>2034</v>
      </c>
      <c r="AB85" s="154">
        <f t="shared" si="74"/>
        <v>3951</v>
      </c>
      <c r="AC85" s="1">
        <f t="shared" si="130"/>
        <v>3951</v>
      </c>
    </row>
    <row r="86" spans="1:29" ht="30.95" customHeight="1" thickBot="1" x14ac:dyDescent="0.35">
      <c r="A86" s="221" t="s">
        <v>36</v>
      </c>
      <c r="B86" s="222" t="s">
        <v>51</v>
      </c>
      <c r="C86" s="222" t="s">
        <v>101</v>
      </c>
      <c r="D86" s="223" t="s">
        <v>92</v>
      </c>
      <c r="E86" s="224" t="s">
        <v>91</v>
      </c>
      <c r="F86" s="225" t="s">
        <v>15</v>
      </c>
      <c r="G86" s="346"/>
      <c r="H86" s="347"/>
      <c r="I86" s="348">
        <f t="shared" ref="I86:I99" si="165">SUM(G86:H86)</f>
        <v>0</v>
      </c>
      <c r="J86" s="349"/>
      <c r="K86" s="350"/>
      <c r="L86" s="351">
        <f t="shared" ref="L86:L99" si="166">SUM(J86:K86)</f>
        <v>0</v>
      </c>
      <c r="M86" s="352"/>
      <c r="N86" s="350"/>
      <c r="O86" s="348">
        <f t="shared" ref="O86:O99" si="167">SUM(M86:N86)</f>
        <v>0</v>
      </c>
      <c r="P86" s="353"/>
      <c r="Q86" s="350"/>
      <c r="R86" s="351">
        <f t="shared" ref="R86:R99" si="168">SUM(P86:Q86)</f>
        <v>0</v>
      </c>
      <c r="S86" s="16">
        <v>37</v>
      </c>
      <c r="T86" s="15"/>
      <c r="U86" s="348">
        <f t="shared" ref="U86:U99" si="169">SUM(S86:T86)</f>
        <v>37</v>
      </c>
      <c r="V86" s="17">
        <v>36</v>
      </c>
      <c r="W86" s="15"/>
      <c r="X86" s="354">
        <f t="shared" ref="X86:X99" si="170">SUM(V86:W86)</f>
        <v>36</v>
      </c>
      <c r="Y86" s="334"/>
      <c r="Z86" s="355">
        <f t="shared" ref="Z86:Z99" si="171">SUM(I86,O86,U86)</f>
        <v>37</v>
      </c>
      <c r="AA86" s="355">
        <f t="shared" ref="AA86:AA99" si="172">SUM(L86,R86,X86)</f>
        <v>36</v>
      </c>
      <c r="AB86" s="154">
        <f t="shared" si="74"/>
        <v>73</v>
      </c>
      <c r="AC86" s="1">
        <f t="shared" si="130"/>
        <v>73</v>
      </c>
    </row>
    <row r="87" spans="1:29" ht="30.95" customHeight="1" thickBot="1" x14ac:dyDescent="0.35">
      <c r="A87" s="221" t="s">
        <v>36</v>
      </c>
      <c r="B87" s="222" t="s">
        <v>52</v>
      </c>
      <c r="C87" s="222" t="s">
        <v>166</v>
      </c>
      <c r="D87" s="223" t="s">
        <v>92</v>
      </c>
      <c r="E87" s="224" t="s">
        <v>91</v>
      </c>
      <c r="F87" s="225" t="s">
        <v>15</v>
      </c>
      <c r="G87" s="31">
        <v>22</v>
      </c>
      <c r="H87" s="32"/>
      <c r="I87" s="327">
        <f t="shared" si="165"/>
        <v>22</v>
      </c>
      <c r="J87" s="18">
        <v>30</v>
      </c>
      <c r="K87" s="33"/>
      <c r="L87" s="330">
        <f t="shared" si="166"/>
        <v>30</v>
      </c>
      <c r="M87" s="34">
        <v>13</v>
      </c>
      <c r="N87" s="33"/>
      <c r="O87" s="327">
        <f t="shared" si="167"/>
        <v>13</v>
      </c>
      <c r="P87" s="36">
        <v>29</v>
      </c>
      <c r="Q87" s="33"/>
      <c r="R87" s="330">
        <f t="shared" si="168"/>
        <v>29</v>
      </c>
      <c r="S87" s="34">
        <v>21</v>
      </c>
      <c r="T87" s="33"/>
      <c r="U87" s="327">
        <f t="shared" si="169"/>
        <v>21</v>
      </c>
      <c r="V87" s="36">
        <v>17</v>
      </c>
      <c r="W87" s="33"/>
      <c r="X87" s="333">
        <f t="shared" si="170"/>
        <v>17</v>
      </c>
      <c r="Y87" s="334"/>
      <c r="Z87" s="335">
        <f t="shared" si="171"/>
        <v>56</v>
      </c>
      <c r="AA87" s="335">
        <f t="shared" si="172"/>
        <v>76</v>
      </c>
      <c r="AB87" s="154">
        <f t="shared" si="74"/>
        <v>132</v>
      </c>
      <c r="AC87" s="1">
        <f t="shared" si="130"/>
        <v>132</v>
      </c>
    </row>
    <row r="88" spans="1:29" ht="30.95" customHeight="1" thickBot="1" x14ac:dyDescent="0.35">
      <c r="A88" s="221" t="s">
        <v>36</v>
      </c>
      <c r="B88" s="222" t="s">
        <v>53</v>
      </c>
      <c r="C88" s="222" t="s">
        <v>102</v>
      </c>
      <c r="D88" s="223" t="s">
        <v>92</v>
      </c>
      <c r="E88" s="224" t="s">
        <v>91</v>
      </c>
      <c r="F88" s="225" t="s">
        <v>15</v>
      </c>
      <c r="G88" s="31">
        <v>29</v>
      </c>
      <c r="H88" s="32"/>
      <c r="I88" s="327">
        <f t="shared" si="165"/>
        <v>29</v>
      </c>
      <c r="J88" s="18">
        <v>31</v>
      </c>
      <c r="K88" s="33"/>
      <c r="L88" s="330">
        <f t="shared" si="166"/>
        <v>31</v>
      </c>
      <c r="M88" s="34">
        <v>9</v>
      </c>
      <c r="N88" s="33"/>
      <c r="O88" s="327">
        <f t="shared" si="167"/>
        <v>9</v>
      </c>
      <c r="P88" s="36">
        <v>16</v>
      </c>
      <c r="Q88" s="33"/>
      <c r="R88" s="330">
        <f t="shared" si="168"/>
        <v>16</v>
      </c>
      <c r="S88" s="34">
        <v>13</v>
      </c>
      <c r="T88" s="33"/>
      <c r="U88" s="327">
        <f t="shared" si="169"/>
        <v>13</v>
      </c>
      <c r="V88" s="36">
        <v>20</v>
      </c>
      <c r="W88" s="33"/>
      <c r="X88" s="333">
        <f t="shared" si="170"/>
        <v>20</v>
      </c>
      <c r="Y88" s="334"/>
      <c r="Z88" s="335">
        <f t="shared" si="171"/>
        <v>51</v>
      </c>
      <c r="AA88" s="335">
        <f t="shared" si="172"/>
        <v>67</v>
      </c>
      <c r="AB88" s="154">
        <f t="shared" si="74"/>
        <v>118</v>
      </c>
      <c r="AC88" s="1">
        <f t="shared" si="130"/>
        <v>118</v>
      </c>
    </row>
    <row r="89" spans="1:29" ht="30.95" customHeight="1" thickBot="1" x14ac:dyDescent="0.35">
      <c r="A89" s="221" t="s">
        <v>36</v>
      </c>
      <c r="B89" s="222" t="s">
        <v>54</v>
      </c>
      <c r="C89" s="222" t="s">
        <v>167</v>
      </c>
      <c r="D89" s="223" t="s">
        <v>92</v>
      </c>
      <c r="E89" s="224" t="s">
        <v>91</v>
      </c>
      <c r="F89" s="225" t="s">
        <v>15</v>
      </c>
      <c r="G89" s="326"/>
      <c r="H89" s="337"/>
      <c r="I89" s="327">
        <f t="shared" si="165"/>
        <v>0</v>
      </c>
      <c r="J89" s="328"/>
      <c r="K89" s="329"/>
      <c r="L89" s="330">
        <f t="shared" si="166"/>
        <v>0</v>
      </c>
      <c r="M89" s="331"/>
      <c r="N89" s="329"/>
      <c r="O89" s="327">
        <f t="shared" si="167"/>
        <v>0</v>
      </c>
      <c r="P89" s="332"/>
      <c r="Q89" s="329"/>
      <c r="R89" s="330">
        <f t="shared" si="168"/>
        <v>0</v>
      </c>
      <c r="S89" s="34">
        <v>27</v>
      </c>
      <c r="T89" s="33"/>
      <c r="U89" s="327">
        <f t="shared" si="169"/>
        <v>27</v>
      </c>
      <c r="V89" s="36">
        <v>28</v>
      </c>
      <c r="W89" s="33"/>
      <c r="X89" s="333">
        <f t="shared" si="170"/>
        <v>28</v>
      </c>
      <c r="Y89" s="334"/>
      <c r="Z89" s="335">
        <f t="shared" si="171"/>
        <v>27</v>
      </c>
      <c r="AA89" s="335">
        <f t="shared" si="172"/>
        <v>28</v>
      </c>
      <c r="AB89" s="154">
        <f t="shared" si="74"/>
        <v>55</v>
      </c>
      <c r="AC89" s="1">
        <f t="shared" si="130"/>
        <v>55</v>
      </c>
    </row>
    <row r="90" spans="1:29" ht="30.95" customHeight="1" thickBot="1" x14ac:dyDescent="0.35">
      <c r="A90" s="221" t="s">
        <v>36</v>
      </c>
      <c r="B90" s="222" t="s">
        <v>55</v>
      </c>
      <c r="C90" s="222" t="s">
        <v>94</v>
      </c>
      <c r="D90" s="223" t="s">
        <v>92</v>
      </c>
      <c r="E90" s="224" t="s">
        <v>91</v>
      </c>
      <c r="F90" s="225" t="s">
        <v>15</v>
      </c>
      <c r="G90" s="31">
        <v>9</v>
      </c>
      <c r="H90" s="32"/>
      <c r="I90" s="327">
        <f t="shared" si="165"/>
        <v>9</v>
      </c>
      <c r="J90" s="18">
        <v>11</v>
      </c>
      <c r="K90" s="33"/>
      <c r="L90" s="330">
        <f t="shared" si="166"/>
        <v>11</v>
      </c>
      <c r="M90" s="34">
        <v>13</v>
      </c>
      <c r="N90" s="33"/>
      <c r="O90" s="327">
        <f t="shared" si="167"/>
        <v>13</v>
      </c>
      <c r="P90" s="36">
        <v>9</v>
      </c>
      <c r="Q90" s="33"/>
      <c r="R90" s="330">
        <f t="shared" si="168"/>
        <v>9</v>
      </c>
      <c r="S90" s="34">
        <v>11</v>
      </c>
      <c r="T90" s="33"/>
      <c r="U90" s="327">
        <f t="shared" si="169"/>
        <v>11</v>
      </c>
      <c r="V90" s="36">
        <v>9</v>
      </c>
      <c r="W90" s="33"/>
      <c r="X90" s="333">
        <f t="shared" si="170"/>
        <v>9</v>
      </c>
      <c r="Y90" s="334"/>
      <c r="Z90" s="335">
        <f t="shared" si="171"/>
        <v>33</v>
      </c>
      <c r="AA90" s="335">
        <f t="shared" si="172"/>
        <v>29</v>
      </c>
      <c r="AB90" s="154">
        <f t="shared" si="74"/>
        <v>62</v>
      </c>
      <c r="AC90" s="1">
        <f t="shared" si="130"/>
        <v>62</v>
      </c>
    </row>
    <row r="91" spans="1:29" ht="30.95" customHeight="1" thickBot="1" x14ac:dyDescent="0.35">
      <c r="A91" s="221" t="s">
        <v>36</v>
      </c>
      <c r="B91" s="222" t="s">
        <v>56</v>
      </c>
      <c r="C91" s="222" t="s">
        <v>168</v>
      </c>
      <c r="D91" s="223" t="s">
        <v>92</v>
      </c>
      <c r="E91" s="224" t="s">
        <v>91</v>
      </c>
      <c r="F91" s="225" t="s">
        <v>15</v>
      </c>
      <c r="G91" s="31">
        <v>17</v>
      </c>
      <c r="H91" s="32"/>
      <c r="I91" s="327">
        <f t="shared" si="165"/>
        <v>17</v>
      </c>
      <c r="J91" s="18">
        <v>23</v>
      </c>
      <c r="K91" s="33"/>
      <c r="L91" s="330">
        <f t="shared" si="166"/>
        <v>23</v>
      </c>
      <c r="M91" s="34">
        <v>16</v>
      </c>
      <c r="N91" s="33"/>
      <c r="O91" s="327">
        <f t="shared" si="167"/>
        <v>16</v>
      </c>
      <c r="P91" s="36">
        <v>26</v>
      </c>
      <c r="Q91" s="33"/>
      <c r="R91" s="330">
        <f t="shared" si="168"/>
        <v>26</v>
      </c>
      <c r="S91" s="34">
        <v>8</v>
      </c>
      <c r="T91" s="33"/>
      <c r="U91" s="327">
        <f t="shared" si="169"/>
        <v>8</v>
      </c>
      <c r="V91" s="36">
        <v>12</v>
      </c>
      <c r="W91" s="33"/>
      <c r="X91" s="333">
        <f t="shared" si="170"/>
        <v>12</v>
      </c>
      <c r="Y91" s="334"/>
      <c r="Z91" s="335">
        <f t="shared" si="171"/>
        <v>41</v>
      </c>
      <c r="AA91" s="335">
        <f t="shared" si="172"/>
        <v>61</v>
      </c>
      <c r="AB91" s="154">
        <f t="shared" si="74"/>
        <v>102</v>
      </c>
      <c r="AC91" s="1">
        <f t="shared" si="130"/>
        <v>102</v>
      </c>
    </row>
    <row r="92" spans="1:29" ht="30.95" customHeight="1" thickBot="1" x14ac:dyDescent="0.35">
      <c r="A92" s="221" t="s">
        <v>36</v>
      </c>
      <c r="B92" s="222" t="s">
        <v>57</v>
      </c>
      <c r="C92" s="222" t="s">
        <v>103</v>
      </c>
      <c r="D92" s="223" t="s">
        <v>92</v>
      </c>
      <c r="E92" s="224" t="s">
        <v>91</v>
      </c>
      <c r="F92" s="225" t="s">
        <v>15</v>
      </c>
      <c r="G92" s="50">
        <v>31</v>
      </c>
      <c r="H92" s="49"/>
      <c r="I92" s="327">
        <f t="shared" si="165"/>
        <v>31</v>
      </c>
      <c r="J92" s="48">
        <v>24</v>
      </c>
      <c r="K92" s="49"/>
      <c r="L92" s="330">
        <f t="shared" si="166"/>
        <v>24</v>
      </c>
      <c r="M92" s="50">
        <v>16</v>
      </c>
      <c r="N92" s="49"/>
      <c r="O92" s="327">
        <f t="shared" si="167"/>
        <v>16</v>
      </c>
      <c r="P92" s="48">
        <v>14</v>
      </c>
      <c r="Q92" s="49"/>
      <c r="R92" s="330">
        <f t="shared" si="168"/>
        <v>14</v>
      </c>
      <c r="S92" s="50">
        <v>19</v>
      </c>
      <c r="T92" s="49"/>
      <c r="U92" s="327">
        <f t="shared" si="169"/>
        <v>19</v>
      </c>
      <c r="V92" s="48">
        <v>14</v>
      </c>
      <c r="W92" s="49"/>
      <c r="X92" s="333">
        <f t="shared" si="170"/>
        <v>14</v>
      </c>
      <c r="Y92" s="334"/>
      <c r="Z92" s="335">
        <f t="shared" si="171"/>
        <v>66</v>
      </c>
      <c r="AA92" s="335">
        <f t="shared" si="172"/>
        <v>52</v>
      </c>
      <c r="AB92" s="154">
        <f t="shared" si="74"/>
        <v>118</v>
      </c>
      <c r="AC92" s="1">
        <f t="shared" si="130"/>
        <v>118</v>
      </c>
    </row>
    <row r="93" spans="1:29" ht="30.95" customHeight="1" thickBot="1" x14ac:dyDescent="0.35">
      <c r="A93" s="221" t="s">
        <v>36</v>
      </c>
      <c r="B93" s="222" t="s">
        <v>58</v>
      </c>
      <c r="C93" s="222" t="s">
        <v>104</v>
      </c>
      <c r="D93" s="223" t="s">
        <v>92</v>
      </c>
      <c r="E93" s="224" t="s">
        <v>91</v>
      </c>
      <c r="F93" s="225" t="s">
        <v>15</v>
      </c>
      <c r="G93" s="31">
        <v>9</v>
      </c>
      <c r="H93" s="32"/>
      <c r="I93" s="327">
        <f t="shared" si="165"/>
        <v>9</v>
      </c>
      <c r="J93" s="18">
        <v>8</v>
      </c>
      <c r="K93" s="33"/>
      <c r="L93" s="330">
        <f t="shared" si="166"/>
        <v>8</v>
      </c>
      <c r="M93" s="34">
        <v>8</v>
      </c>
      <c r="N93" s="33"/>
      <c r="O93" s="327">
        <f t="shared" si="167"/>
        <v>8</v>
      </c>
      <c r="P93" s="36">
        <v>16</v>
      </c>
      <c r="Q93" s="33"/>
      <c r="R93" s="330">
        <f t="shared" si="168"/>
        <v>16</v>
      </c>
      <c r="S93" s="34">
        <v>9</v>
      </c>
      <c r="T93" s="33"/>
      <c r="U93" s="327">
        <f t="shared" si="169"/>
        <v>9</v>
      </c>
      <c r="V93" s="36">
        <v>5</v>
      </c>
      <c r="W93" s="33"/>
      <c r="X93" s="333">
        <f t="shared" si="170"/>
        <v>5</v>
      </c>
      <c r="Y93" s="334"/>
      <c r="Z93" s="335">
        <f t="shared" si="171"/>
        <v>26</v>
      </c>
      <c r="AA93" s="335">
        <f t="shared" si="172"/>
        <v>29</v>
      </c>
      <c r="AB93" s="154">
        <f t="shared" si="74"/>
        <v>55</v>
      </c>
      <c r="AC93" s="1">
        <f t="shared" si="130"/>
        <v>55</v>
      </c>
    </row>
    <row r="94" spans="1:29" ht="30.95" customHeight="1" thickBot="1" x14ac:dyDescent="0.35">
      <c r="A94" s="221" t="s">
        <v>36</v>
      </c>
      <c r="B94" s="222" t="s">
        <v>59</v>
      </c>
      <c r="C94" s="222" t="s">
        <v>169</v>
      </c>
      <c r="D94" s="223" t="s">
        <v>92</v>
      </c>
      <c r="E94" s="224" t="s">
        <v>91</v>
      </c>
      <c r="F94" s="225" t="s">
        <v>15</v>
      </c>
      <c r="G94" s="271">
        <v>14</v>
      </c>
      <c r="H94" s="32"/>
      <c r="I94" s="327">
        <f t="shared" si="165"/>
        <v>14</v>
      </c>
      <c r="J94" s="18">
        <v>15</v>
      </c>
      <c r="K94" s="33"/>
      <c r="L94" s="330">
        <f t="shared" si="166"/>
        <v>15</v>
      </c>
      <c r="M94" s="34">
        <v>31</v>
      </c>
      <c r="N94" s="33"/>
      <c r="O94" s="327">
        <f t="shared" si="167"/>
        <v>31</v>
      </c>
      <c r="P94" s="36">
        <v>19</v>
      </c>
      <c r="Q94" s="33"/>
      <c r="R94" s="330">
        <f t="shared" si="168"/>
        <v>19</v>
      </c>
      <c r="S94" s="34">
        <v>17</v>
      </c>
      <c r="T94" s="33"/>
      <c r="U94" s="327">
        <f t="shared" si="169"/>
        <v>17</v>
      </c>
      <c r="V94" s="36">
        <v>16</v>
      </c>
      <c r="W94" s="33"/>
      <c r="X94" s="333">
        <f t="shared" si="170"/>
        <v>16</v>
      </c>
      <c r="Y94" s="334"/>
      <c r="Z94" s="335">
        <f t="shared" si="171"/>
        <v>62</v>
      </c>
      <c r="AA94" s="335">
        <f t="shared" si="172"/>
        <v>50</v>
      </c>
      <c r="AB94" s="154">
        <f t="shared" si="74"/>
        <v>112</v>
      </c>
      <c r="AC94" s="1">
        <f t="shared" si="130"/>
        <v>112</v>
      </c>
    </row>
    <row r="95" spans="1:29" ht="30.95" customHeight="1" thickBot="1" x14ac:dyDescent="0.35">
      <c r="A95" s="221" t="s">
        <v>36</v>
      </c>
      <c r="B95" s="222" t="s">
        <v>88</v>
      </c>
      <c r="C95" s="222" t="s">
        <v>170</v>
      </c>
      <c r="D95" s="223" t="s">
        <v>92</v>
      </c>
      <c r="E95" s="224" t="s">
        <v>91</v>
      </c>
      <c r="F95" s="225" t="s">
        <v>15</v>
      </c>
      <c r="G95" s="31">
        <v>11</v>
      </c>
      <c r="H95" s="32"/>
      <c r="I95" s="327">
        <f t="shared" si="165"/>
        <v>11</v>
      </c>
      <c r="J95" s="18">
        <v>11</v>
      </c>
      <c r="K95" s="33"/>
      <c r="L95" s="330">
        <f t="shared" si="166"/>
        <v>11</v>
      </c>
      <c r="M95" s="34">
        <v>6</v>
      </c>
      <c r="N95" s="33"/>
      <c r="O95" s="327">
        <f t="shared" si="167"/>
        <v>6</v>
      </c>
      <c r="P95" s="36">
        <v>10</v>
      </c>
      <c r="Q95" s="33"/>
      <c r="R95" s="330">
        <f t="shared" si="168"/>
        <v>10</v>
      </c>
      <c r="S95" s="34">
        <v>6</v>
      </c>
      <c r="T95" s="33"/>
      <c r="U95" s="327">
        <f t="shared" si="169"/>
        <v>6</v>
      </c>
      <c r="V95" s="36">
        <v>7</v>
      </c>
      <c r="W95" s="33"/>
      <c r="X95" s="333">
        <f t="shared" si="170"/>
        <v>7</v>
      </c>
      <c r="Y95" s="334"/>
      <c r="Z95" s="335">
        <f t="shared" si="171"/>
        <v>23</v>
      </c>
      <c r="AA95" s="335">
        <f t="shared" si="172"/>
        <v>28</v>
      </c>
      <c r="AB95" s="154">
        <f t="shared" si="74"/>
        <v>51</v>
      </c>
      <c r="AC95" s="1">
        <f t="shared" si="130"/>
        <v>51</v>
      </c>
    </row>
    <row r="96" spans="1:29" ht="30.95" customHeight="1" thickBot="1" x14ac:dyDescent="0.35">
      <c r="A96" s="221" t="s">
        <v>36</v>
      </c>
      <c r="B96" s="222" t="s">
        <v>60</v>
      </c>
      <c r="C96" s="222" t="s">
        <v>105</v>
      </c>
      <c r="D96" s="223" t="s">
        <v>92</v>
      </c>
      <c r="E96" s="224" t="s">
        <v>91</v>
      </c>
      <c r="F96" s="225" t="s">
        <v>15</v>
      </c>
      <c r="G96" s="31">
        <v>35</v>
      </c>
      <c r="H96" s="32"/>
      <c r="I96" s="327">
        <f t="shared" si="165"/>
        <v>35</v>
      </c>
      <c r="J96" s="18">
        <v>35</v>
      </c>
      <c r="K96" s="33"/>
      <c r="L96" s="330">
        <f t="shared" si="166"/>
        <v>35</v>
      </c>
      <c r="M96" s="34">
        <v>26</v>
      </c>
      <c r="N96" s="33"/>
      <c r="O96" s="327">
        <f t="shared" si="167"/>
        <v>26</v>
      </c>
      <c r="P96" s="36">
        <v>22</v>
      </c>
      <c r="Q96" s="33"/>
      <c r="R96" s="330">
        <f t="shared" si="168"/>
        <v>22</v>
      </c>
      <c r="S96" s="34">
        <v>16</v>
      </c>
      <c r="T96" s="33"/>
      <c r="U96" s="327">
        <f t="shared" si="169"/>
        <v>16</v>
      </c>
      <c r="V96" s="36">
        <v>11</v>
      </c>
      <c r="W96" s="33"/>
      <c r="X96" s="333">
        <f t="shared" si="170"/>
        <v>11</v>
      </c>
      <c r="Y96" s="334"/>
      <c r="Z96" s="335">
        <f t="shared" si="171"/>
        <v>77</v>
      </c>
      <c r="AA96" s="335">
        <f t="shared" si="172"/>
        <v>68</v>
      </c>
      <c r="AB96" s="154">
        <f t="shared" si="74"/>
        <v>145</v>
      </c>
      <c r="AC96" s="1">
        <f t="shared" si="130"/>
        <v>145</v>
      </c>
    </row>
    <row r="97" spans="1:29" ht="30.95" customHeight="1" thickBot="1" x14ac:dyDescent="0.35">
      <c r="A97" s="221" t="s">
        <v>36</v>
      </c>
      <c r="B97" s="222" t="s">
        <v>61</v>
      </c>
      <c r="C97" s="222" t="s">
        <v>143</v>
      </c>
      <c r="D97" s="223" t="s">
        <v>92</v>
      </c>
      <c r="E97" s="224" t="s">
        <v>91</v>
      </c>
      <c r="F97" s="225" t="s">
        <v>15</v>
      </c>
      <c r="G97" s="31">
        <v>24</v>
      </c>
      <c r="H97" s="32"/>
      <c r="I97" s="327">
        <f t="shared" si="165"/>
        <v>24</v>
      </c>
      <c r="J97" s="18">
        <v>20</v>
      </c>
      <c r="K97" s="33"/>
      <c r="L97" s="330">
        <f t="shared" si="166"/>
        <v>20</v>
      </c>
      <c r="M97" s="34">
        <v>24</v>
      </c>
      <c r="N97" s="33"/>
      <c r="O97" s="327">
        <f t="shared" si="167"/>
        <v>24</v>
      </c>
      <c r="P97" s="36">
        <v>12</v>
      </c>
      <c r="Q97" s="33"/>
      <c r="R97" s="330">
        <f t="shared" si="168"/>
        <v>12</v>
      </c>
      <c r="S97" s="34">
        <v>14</v>
      </c>
      <c r="T97" s="33"/>
      <c r="U97" s="327">
        <f t="shared" si="169"/>
        <v>14</v>
      </c>
      <c r="V97" s="36">
        <v>17</v>
      </c>
      <c r="W97" s="33"/>
      <c r="X97" s="333">
        <f t="shared" si="170"/>
        <v>17</v>
      </c>
      <c r="Y97" s="334"/>
      <c r="Z97" s="335">
        <f t="shared" si="171"/>
        <v>62</v>
      </c>
      <c r="AA97" s="335">
        <f t="shared" si="172"/>
        <v>49</v>
      </c>
      <c r="AB97" s="154">
        <f t="shared" si="74"/>
        <v>111</v>
      </c>
      <c r="AC97" s="1">
        <f t="shared" si="130"/>
        <v>111</v>
      </c>
    </row>
    <row r="98" spans="1:29" ht="30.95" customHeight="1" thickBot="1" x14ac:dyDescent="0.35">
      <c r="A98" s="221" t="s">
        <v>36</v>
      </c>
      <c r="B98" s="222" t="s">
        <v>62</v>
      </c>
      <c r="C98" s="222" t="s">
        <v>89</v>
      </c>
      <c r="D98" s="223" t="s">
        <v>92</v>
      </c>
      <c r="E98" s="224" t="s">
        <v>91</v>
      </c>
      <c r="F98" s="225" t="s">
        <v>15</v>
      </c>
      <c r="G98" s="31">
        <v>17</v>
      </c>
      <c r="H98" s="32"/>
      <c r="I98" s="327">
        <f t="shared" si="165"/>
        <v>17</v>
      </c>
      <c r="J98" s="18">
        <v>26</v>
      </c>
      <c r="K98" s="33"/>
      <c r="L98" s="330">
        <f t="shared" si="166"/>
        <v>26</v>
      </c>
      <c r="M98" s="34">
        <v>15</v>
      </c>
      <c r="N98" s="33"/>
      <c r="O98" s="327">
        <f t="shared" si="167"/>
        <v>15</v>
      </c>
      <c r="P98" s="36">
        <v>20</v>
      </c>
      <c r="Q98" s="33"/>
      <c r="R98" s="330">
        <f t="shared" si="168"/>
        <v>20</v>
      </c>
      <c r="S98" s="34">
        <v>7</v>
      </c>
      <c r="T98" s="33"/>
      <c r="U98" s="333">
        <f t="shared" si="169"/>
        <v>7</v>
      </c>
      <c r="V98" s="36">
        <v>22</v>
      </c>
      <c r="W98" s="33"/>
      <c r="X98" s="333">
        <f t="shared" si="170"/>
        <v>22</v>
      </c>
      <c r="Y98" s="334"/>
      <c r="Z98" s="335">
        <f t="shared" si="171"/>
        <v>39</v>
      </c>
      <c r="AA98" s="335">
        <f t="shared" si="172"/>
        <v>68</v>
      </c>
      <c r="AB98" s="154">
        <f t="shared" si="74"/>
        <v>107</v>
      </c>
      <c r="AC98" s="1">
        <f t="shared" si="130"/>
        <v>107</v>
      </c>
    </row>
    <row r="99" spans="1:29" ht="30.95" customHeight="1" thickBot="1" x14ac:dyDescent="0.35">
      <c r="A99" s="221" t="s">
        <v>36</v>
      </c>
      <c r="B99" s="222" t="s">
        <v>63</v>
      </c>
      <c r="C99" s="222" t="s">
        <v>171</v>
      </c>
      <c r="D99" s="223" t="s">
        <v>92</v>
      </c>
      <c r="E99" s="224" t="s">
        <v>91</v>
      </c>
      <c r="F99" s="225" t="s">
        <v>15</v>
      </c>
      <c r="G99" s="31">
        <v>37</v>
      </c>
      <c r="H99" s="32"/>
      <c r="I99" s="327">
        <f t="shared" si="165"/>
        <v>37</v>
      </c>
      <c r="J99" s="18">
        <v>28</v>
      </c>
      <c r="K99" s="33"/>
      <c r="L99" s="330">
        <f t="shared" si="166"/>
        <v>28</v>
      </c>
      <c r="M99" s="34">
        <v>29</v>
      </c>
      <c r="N99" s="33"/>
      <c r="O99" s="327">
        <f t="shared" si="167"/>
        <v>29</v>
      </c>
      <c r="P99" s="36">
        <v>20</v>
      </c>
      <c r="Q99" s="33"/>
      <c r="R99" s="330">
        <f t="shared" si="168"/>
        <v>20</v>
      </c>
      <c r="S99" s="34">
        <v>20</v>
      </c>
      <c r="T99" s="33"/>
      <c r="U99" s="327">
        <f t="shared" si="169"/>
        <v>20</v>
      </c>
      <c r="V99" s="36">
        <v>20</v>
      </c>
      <c r="W99" s="33"/>
      <c r="X99" s="333">
        <f t="shared" si="170"/>
        <v>20</v>
      </c>
      <c r="Y99" s="334"/>
      <c r="Z99" s="335">
        <f t="shared" si="171"/>
        <v>86</v>
      </c>
      <c r="AA99" s="335">
        <f t="shared" si="172"/>
        <v>68</v>
      </c>
      <c r="AB99" s="154">
        <f t="shared" si="74"/>
        <v>154</v>
      </c>
      <c r="AC99" s="1">
        <f t="shared" si="130"/>
        <v>154</v>
      </c>
    </row>
    <row r="100" spans="1:29" ht="30.95" customHeight="1" thickBot="1" x14ac:dyDescent="0.35">
      <c r="A100" s="221" t="s">
        <v>36</v>
      </c>
      <c r="B100" s="222" t="s">
        <v>90</v>
      </c>
      <c r="C100" s="222" t="s">
        <v>172</v>
      </c>
      <c r="D100" s="223" t="s">
        <v>92</v>
      </c>
      <c r="E100" s="224" t="s">
        <v>91</v>
      </c>
      <c r="F100" s="225" t="s">
        <v>15</v>
      </c>
      <c r="G100" s="31">
        <v>16</v>
      </c>
      <c r="H100" s="32"/>
      <c r="I100" s="327">
        <f t="shared" ref="I100:I119" si="173">SUM(G100:H100)</f>
        <v>16</v>
      </c>
      <c r="J100" s="18">
        <v>25</v>
      </c>
      <c r="K100" s="33"/>
      <c r="L100" s="330">
        <f t="shared" ref="L100:L119" si="174">SUM(J100:K100)</f>
        <v>25</v>
      </c>
      <c r="M100" s="34">
        <v>10</v>
      </c>
      <c r="N100" s="33"/>
      <c r="O100" s="327">
        <f t="shared" ref="O100:O119" si="175">SUM(M100:N100)</f>
        <v>10</v>
      </c>
      <c r="P100" s="36">
        <v>25</v>
      </c>
      <c r="Q100" s="33"/>
      <c r="R100" s="330">
        <f t="shared" ref="R100:R119" si="176">SUM(P100:Q100)</f>
        <v>25</v>
      </c>
      <c r="S100" s="34">
        <v>13</v>
      </c>
      <c r="T100" s="33"/>
      <c r="U100" s="327">
        <f t="shared" ref="U100:U119" si="177">SUM(S100:T100)</f>
        <v>13</v>
      </c>
      <c r="V100" s="36">
        <v>19</v>
      </c>
      <c r="W100" s="33"/>
      <c r="X100" s="333">
        <f t="shared" ref="X100:X119" si="178">SUM(V100:W100)</f>
        <v>19</v>
      </c>
      <c r="Y100" s="334"/>
      <c r="Z100" s="335">
        <f t="shared" ref="Z100:Z119" si="179">SUM(I100,O100,U100)</f>
        <v>39</v>
      </c>
      <c r="AA100" s="335">
        <f t="shared" ref="AA100:AA119" si="180">SUM(L100,R100,X100)</f>
        <v>69</v>
      </c>
      <c r="AB100" s="154"/>
      <c r="AC100" s="1"/>
    </row>
    <row r="101" spans="1:29" ht="30.95" customHeight="1" thickBot="1" x14ac:dyDescent="0.35">
      <c r="A101" s="221" t="s">
        <v>36</v>
      </c>
      <c r="B101" s="222" t="s">
        <v>64</v>
      </c>
      <c r="C101" s="222" t="s">
        <v>173</v>
      </c>
      <c r="D101" s="223" t="s">
        <v>92</v>
      </c>
      <c r="E101" s="224" t="s">
        <v>91</v>
      </c>
      <c r="F101" s="225" t="s">
        <v>15</v>
      </c>
      <c r="G101" s="31">
        <v>12</v>
      </c>
      <c r="H101" s="32"/>
      <c r="I101" s="327">
        <f t="shared" si="173"/>
        <v>12</v>
      </c>
      <c r="J101" s="18">
        <v>15</v>
      </c>
      <c r="K101" s="33"/>
      <c r="L101" s="330">
        <f t="shared" si="174"/>
        <v>15</v>
      </c>
      <c r="M101" s="34">
        <v>7</v>
      </c>
      <c r="N101" s="33"/>
      <c r="O101" s="327">
        <f t="shared" si="175"/>
        <v>7</v>
      </c>
      <c r="P101" s="36">
        <v>9</v>
      </c>
      <c r="Q101" s="33"/>
      <c r="R101" s="330">
        <f t="shared" si="176"/>
        <v>9</v>
      </c>
      <c r="S101" s="34">
        <v>5</v>
      </c>
      <c r="T101" s="33"/>
      <c r="U101" s="327">
        <f t="shared" si="177"/>
        <v>5</v>
      </c>
      <c r="V101" s="36">
        <v>9</v>
      </c>
      <c r="W101" s="33"/>
      <c r="X101" s="333">
        <f t="shared" si="178"/>
        <v>9</v>
      </c>
      <c r="Y101" s="334"/>
      <c r="Z101" s="335">
        <f t="shared" si="179"/>
        <v>24</v>
      </c>
      <c r="AA101" s="335">
        <f t="shared" si="180"/>
        <v>33</v>
      </c>
      <c r="AB101" s="154"/>
      <c r="AC101" s="1"/>
    </row>
    <row r="102" spans="1:29" ht="30.95" customHeight="1" thickBot="1" x14ac:dyDescent="0.35">
      <c r="A102" s="221" t="s">
        <v>36</v>
      </c>
      <c r="B102" s="222" t="s">
        <v>65</v>
      </c>
      <c r="C102" s="222" t="s">
        <v>106</v>
      </c>
      <c r="D102" s="223" t="s">
        <v>92</v>
      </c>
      <c r="E102" s="224" t="s">
        <v>91</v>
      </c>
      <c r="F102" s="225" t="s">
        <v>15</v>
      </c>
      <c r="G102" s="31">
        <v>2</v>
      </c>
      <c r="H102" s="32"/>
      <c r="I102" s="327">
        <f t="shared" si="173"/>
        <v>2</v>
      </c>
      <c r="J102" s="18">
        <v>1</v>
      </c>
      <c r="K102" s="33"/>
      <c r="L102" s="330">
        <f t="shared" si="174"/>
        <v>1</v>
      </c>
      <c r="M102" s="34">
        <v>11</v>
      </c>
      <c r="N102" s="33"/>
      <c r="O102" s="327">
        <f t="shared" si="175"/>
        <v>11</v>
      </c>
      <c r="P102" s="36">
        <v>15</v>
      </c>
      <c r="Q102" s="33"/>
      <c r="R102" s="330">
        <f t="shared" si="176"/>
        <v>15</v>
      </c>
      <c r="S102" s="34">
        <v>17</v>
      </c>
      <c r="T102" s="33"/>
      <c r="U102" s="327">
        <f t="shared" si="177"/>
        <v>17</v>
      </c>
      <c r="V102" s="36">
        <v>14</v>
      </c>
      <c r="W102" s="33"/>
      <c r="X102" s="333">
        <f t="shared" si="178"/>
        <v>14</v>
      </c>
      <c r="Y102" s="334"/>
      <c r="Z102" s="335">
        <f t="shared" si="179"/>
        <v>30</v>
      </c>
      <c r="AA102" s="335">
        <f t="shared" si="180"/>
        <v>30</v>
      </c>
      <c r="AB102" s="154"/>
      <c r="AC102" s="1"/>
    </row>
    <row r="103" spans="1:29" ht="30.95" customHeight="1" thickBot="1" x14ac:dyDescent="0.35">
      <c r="A103" s="221" t="s">
        <v>36</v>
      </c>
      <c r="B103" s="222" t="s">
        <v>66</v>
      </c>
      <c r="C103" s="222" t="s">
        <v>174</v>
      </c>
      <c r="D103" s="223" t="s">
        <v>92</v>
      </c>
      <c r="E103" s="224" t="s">
        <v>91</v>
      </c>
      <c r="F103" s="225" t="s">
        <v>15</v>
      </c>
      <c r="G103" s="31">
        <v>13</v>
      </c>
      <c r="H103" s="32"/>
      <c r="I103" s="327">
        <f t="shared" si="173"/>
        <v>13</v>
      </c>
      <c r="J103" s="18">
        <v>10</v>
      </c>
      <c r="K103" s="33"/>
      <c r="L103" s="330">
        <f t="shared" si="174"/>
        <v>10</v>
      </c>
      <c r="M103" s="34">
        <v>9</v>
      </c>
      <c r="N103" s="33"/>
      <c r="O103" s="327">
        <f t="shared" si="175"/>
        <v>9</v>
      </c>
      <c r="P103" s="36">
        <v>17</v>
      </c>
      <c r="Q103" s="33"/>
      <c r="R103" s="330">
        <f t="shared" si="176"/>
        <v>17</v>
      </c>
      <c r="S103" s="34">
        <v>14</v>
      </c>
      <c r="T103" s="33"/>
      <c r="U103" s="327">
        <f t="shared" si="177"/>
        <v>14</v>
      </c>
      <c r="V103" s="36">
        <v>17</v>
      </c>
      <c r="W103" s="33"/>
      <c r="X103" s="333">
        <f t="shared" si="178"/>
        <v>17</v>
      </c>
      <c r="Y103" s="334"/>
      <c r="Z103" s="335">
        <f t="shared" si="179"/>
        <v>36</v>
      </c>
      <c r="AA103" s="335">
        <f t="shared" si="180"/>
        <v>44</v>
      </c>
      <c r="AB103" s="154"/>
      <c r="AC103" s="1"/>
    </row>
    <row r="104" spans="1:29" ht="30.95" customHeight="1" thickBot="1" x14ac:dyDescent="0.35">
      <c r="A104" s="221" t="s">
        <v>36</v>
      </c>
      <c r="B104" s="222" t="s">
        <v>67</v>
      </c>
      <c r="C104" s="222" t="s">
        <v>203</v>
      </c>
      <c r="D104" s="223" t="s">
        <v>92</v>
      </c>
      <c r="E104" s="224" t="s">
        <v>91</v>
      </c>
      <c r="F104" s="225" t="s">
        <v>15</v>
      </c>
      <c r="G104" s="31">
        <v>8</v>
      </c>
      <c r="H104" s="32"/>
      <c r="I104" s="327">
        <f t="shared" si="173"/>
        <v>8</v>
      </c>
      <c r="J104" s="18">
        <v>8</v>
      </c>
      <c r="K104" s="33"/>
      <c r="L104" s="330">
        <f t="shared" si="174"/>
        <v>8</v>
      </c>
      <c r="M104" s="34">
        <v>22</v>
      </c>
      <c r="N104" s="33"/>
      <c r="O104" s="327">
        <f t="shared" si="175"/>
        <v>22</v>
      </c>
      <c r="P104" s="36">
        <v>10</v>
      </c>
      <c r="Q104" s="33"/>
      <c r="R104" s="330">
        <f t="shared" si="176"/>
        <v>10</v>
      </c>
      <c r="S104" s="34">
        <v>6</v>
      </c>
      <c r="T104" s="33"/>
      <c r="U104" s="327">
        <f t="shared" si="177"/>
        <v>6</v>
      </c>
      <c r="V104" s="36">
        <v>10</v>
      </c>
      <c r="W104" s="33"/>
      <c r="X104" s="333">
        <f t="shared" si="178"/>
        <v>10</v>
      </c>
      <c r="Y104" s="334"/>
      <c r="Z104" s="335">
        <f t="shared" si="179"/>
        <v>36</v>
      </c>
      <c r="AA104" s="335">
        <f t="shared" si="180"/>
        <v>28</v>
      </c>
      <c r="AB104" s="154"/>
      <c r="AC104" s="1"/>
    </row>
    <row r="105" spans="1:29" ht="30.95" customHeight="1" thickBot="1" x14ac:dyDescent="0.35">
      <c r="A105" s="221" t="s">
        <v>36</v>
      </c>
      <c r="B105" s="222" t="s">
        <v>68</v>
      </c>
      <c r="C105" s="222" t="s">
        <v>176</v>
      </c>
      <c r="D105" s="223" t="s">
        <v>92</v>
      </c>
      <c r="E105" s="224" t="s">
        <v>91</v>
      </c>
      <c r="F105" s="225" t="s">
        <v>15</v>
      </c>
      <c r="G105" s="31">
        <v>8</v>
      </c>
      <c r="H105" s="32"/>
      <c r="I105" s="327">
        <f t="shared" si="173"/>
        <v>8</v>
      </c>
      <c r="J105" s="18">
        <v>7</v>
      </c>
      <c r="K105" s="33"/>
      <c r="L105" s="330">
        <f t="shared" si="174"/>
        <v>7</v>
      </c>
      <c r="M105" s="34">
        <v>7</v>
      </c>
      <c r="N105" s="33"/>
      <c r="O105" s="327">
        <f t="shared" si="175"/>
        <v>7</v>
      </c>
      <c r="P105" s="36">
        <v>5</v>
      </c>
      <c r="Q105" s="33"/>
      <c r="R105" s="330">
        <f t="shared" si="176"/>
        <v>5</v>
      </c>
      <c r="S105" s="34">
        <v>3</v>
      </c>
      <c r="T105" s="33"/>
      <c r="U105" s="327">
        <f t="shared" si="177"/>
        <v>3</v>
      </c>
      <c r="V105" s="36">
        <v>5</v>
      </c>
      <c r="W105" s="33"/>
      <c r="X105" s="333">
        <f t="shared" si="178"/>
        <v>5</v>
      </c>
      <c r="Y105" s="334"/>
      <c r="Z105" s="335">
        <f t="shared" si="179"/>
        <v>18</v>
      </c>
      <c r="AA105" s="335">
        <f t="shared" si="180"/>
        <v>17</v>
      </c>
      <c r="AB105" s="154"/>
      <c r="AC105" s="1"/>
    </row>
    <row r="106" spans="1:29" ht="30.95" customHeight="1" thickBot="1" x14ac:dyDescent="0.35">
      <c r="A106" s="221" t="s">
        <v>36</v>
      </c>
      <c r="B106" s="222" t="s">
        <v>69</v>
      </c>
      <c r="C106" s="222" t="s">
        <v>177</v>
      </c>
      <c r="D106" s="223" t="s">
        <v>92</v>
      </c>
      <c r="E106" s="224" t="s">
        <v>91</v>
      </c>
      <c r="F106" s="225" t="s">
        <v>15</v>
      </c>
      <c r="G106" s="31">
        <v>13</v>
      </c>
      <c r="H106" s="32"/>
      <c r="I106" s="327">
        <f t="shared" si="173"/>
        <v>13</v>
      </c>
      <c r="J106" s="18">
        <v>13</v>
      </c>
      <c r="K106" s="33"/>
      <c r="L106" s="330">
        <f t="shared" si="174"/>
        <v>13</v>
      </c>
      <c r="M106" s="34">
        <v>14</v>
      </c>
      <c r="N106" s="33"/>
      <c r="O106" s="327">
        <f t="shared" si="175"/>
        <v>14</v>
      </c>
      <c r="P106" s="36">
        <v>5</v>
      </c>
      <c r="Q106" s="33"/>
      <c r="R106" s="330">
        <f t="shared" si="176"/>
        <v>5</v>
      </c>
      <c r="S106" s="34">
        <v>6</v>
      </c>
      <c r="T106" s="33"/>
      <c r="U106" s="327">
        <f t="shared" si="177"/>
        <v>6</v>
      </c>
      <c r="V106" s="36">
        <v>8</v>
      </c>
      <c r="W106" s="33"/>
      <c r="X106" s="333">
        <f t="shared" si="178"/>
        <v>8</v>
      </c>
      <c r="Y106" s="334"/>
      <c r="Z106" s="335">
        <f t="shared" si="179"/>
        <v>33</v>
      </c>
      <c r="AA106" s="335">
        <f t="shared" si="180"/>
        <v>26</v>
      </c>
      <c r="AB106" s="154"/>
      <c r="AC106" s="1"/>
    </row>
    <row r="107" spans="1:29" ht="30.95" customHeight="1" thickBot="1" x14ac:dyDescent="0.35">
      <c r="A107" s="221" t="s">
        <v>36</v>
      </c>
      <c r="B107" s="222" t="s">
        <v>70</v>
      </c>
      <c r="C107" s="222" t="s">
        <v>143</v>
      </c>
      <c r="D107" s="223" t="s">
        <v>92</v>
      </c>
      <c r="E107" s="224" t="s">
        <v>91</v>
      </c>
      <c r="F107" s="225" t="s">
        <v>15</v>
      </c>
      <c r="G107" s="31">
        <v>29</v>
      </c>
      <c r="H107" s="32"/>
      <c r="I107" s="327">
        <f t="shared" si="173"/>
        <v>29</v>
      </c>
      <c r="J107" s="18">
        <v>15</v>
      </c>
      <c r="K107" s="33"/>
      <c r="L107" s="330">
        <f t="shared" si="174"/>
        <v>15</v>
      </c>
      <c r="M107" s="34">
        <v>13</v>
      </c>
      <c r="N107" s="33"/>
      <c r="O107" s="327">
        <f t="shared" si="175"/>
        <v>13</v>
      </c>
      <c r="P107" s="36">
        <v>21</v>
      </c>
      <c r="Q107" s="33"/>
      <c r="R107" s="330">
        <f t="shared" si="176"/>
        <v>21</v>
      </c>
      <c r="S107" s="34">
        <v>14</v>
      </c>
      <c r="T107" s="33"/>
      <c r="U107" s="327">
        <f t="shared" si="177"/>
        <v>14</v>
      </c>
      <c r="V107" s="36">
        <v>16</v>
      </c>
      <c r="W107" s="33"/>
      <c r="X107" s="333">
        <f t="shared" si="178"/>
        <v>16</v>
      </c>
      <c r="Y107" s="334"/>
      <c r="Z107" s="335">
        <f t="shared" si="179"/>
        <v>56</v>
      </c>
      <c r="AA107" s="335">
        <f t="shared" si="180"/>
        <v>52</v>
      </c>
      <c r="AB107" s="154"/>
      <c r="AC107" s="1"/>
    </row>
    <row r="108" spans="1:29" ht="30.95" customHeight="1" thickBot="1" x14ac:dyDescent="0.35">
      <c r="A108" s="221" t="s">
        <v>36</v>
      </c>
      <c r="B108" s="222" t="s">
        <v>71</v>
      </c>
      <c r="C108" s="222" t="s">
        <v>178</v>
      </c>
      <c r="D108" s="223" t="s">
        <v>92</v>
      </c>
      <c r="E108" s="224" t="s">
        <v>91</v>
      </c>
      <c r="F108" s="225" t="s">
        <v>15</v>
      </c>
      <c r="G108" s="336"/>
      <c r="H108" s="337"/>
      <c r="I108" s="327">
        <f t="shared" si="173"/>
        <v>0</v>
      </c>
      <c r="J108" s="328"/>
      <c r="K108" s="329"/>
      <c r="L108" s="330">
        <f t="shared" si="174"/>
        <v>0</v>
      </c>
      <c r="M108" s="331"/>
      <c r="N108" s="329"/>
      <c r="O108" s="327">
        <f t="shared" si="175"/>
        <v>0</v>
      </c>
      <c r="P108" s="332"/>
      <c r="Q108" s="329"/>
      <c r="R108" s="330">
        <f t="shared" si="176"/>
        <v>0</v>
      </c>
      <c r="S108" s="34">
        <v>21</v>
      </c>
      <c r="T108" s="33"/>
      <c r="U108" s="327">
        <f t="shared" si="177"/>
        <v>21</v>
      </c>
      <c r="V108" s="36">
        <v>31</v>
      </c>
      <c r="W108" s="33"/>
      <c r="X108" s="333">
        <f t="shared" si="178"/>
        <v>31</v>
      </c>
      <c r="Y108" s="334"/>
      <c r="Z108" s="335">
        <f t="shared" si="179"/>
        <v>21</v>
      </c>
      <c r="AA108" s="335">
        <f t="shared" si="180"/>
        <v>31</v>
      </c>
      <c r="AB108" s="154"/>
      <c r="AC108" s="1"/>
    </row>
    <row r="109" spans="1:29" ht="30.95" customHeight="1" thickBot="1" x14ac:dyDescent="0.35">
      <c r="A109" s="221" t="s">
        <v>36</v>
      </c>
      <c r="B109" s="241" t="s">
        <v>72</v>
      </c>
      <c r="C109" s="241" t="s">
        <v>179</v>
      </c>
      <c r="D109" s="242" t="s">
        <v>92</v>
      </c>
      <c r="E109" s="224" t="s">
        <v>91</v>
      </c>
      <c r="F109" s="225" t="s">
        <v>15</v>
      </c>
      <c r="G109" s="31">
        <v>24</v>
      </c>
      <c r="H109" s="32"/>
      <c r="I109" s="327">
        <f t="shared" si="173"/>
        <v>24</v>
      </c>
      <c r="J109" s="18">
        <v>21</v>
      </c>
      <c r="K109" s="33"/>
      <c r="L109" s="330">
        <f t="shared" si="174"/>
        <v>21</v>
      </c>
      <c r="M109" s="34">
        <v>27</v>
      </c>
      <c r="N109" s="33"/>
      <c r="O109" s="327">
        <f t="shared" si="175"/>
        <v>27</v>
      </c>
      <c r="P109" s="36">
        <v>25</v>
      </c>
      <c r="Q109" s="33"/>
      <c r="R109" s="330">
        <f t="shared" si="176"/>
        <v>25</v>
      </c>
      <c r="S109" s="34">
        <v>15</v>
      </c>
      <c r="T109" s="33"/>
      <c r="U109" s="327">
        <f t="shared" si="177"/>
        <v>15</v>
      </c>
      <c r="V109" s="36">
        <v>14</v>
      </c>
      <c r="W109" s="33"/>
      <c r="X109" s="333">
        <f t="shared" si="178"/>
        <v>14</v>
      </c>
      <c r="Y109" s="334"/>
      <c r="Z109" s="335">
        <f t="shared" si="179"/>
        <v>66</v>
      </c>
      <c r="AA109" s="335">
        <f t="shared" si="180"/>
        <v>60</v>
      </c>
      <c r="AB109" s="154"/>
      <c r="AC109" s="1"/>
    </row>
    <row r="110" spans="1:29" ht="30.95" customHeight="1" thickBot="1" x14ac:dyDescent="0.35">
      <c r="A110" s="221" t="s">
        <v>36</v>
      </c>
      <c r="B110" s="241" t="s">
        <v>73</v>
      </c>
      <c r="C110" s="241" t="s">
        <v>180</v>
      </c>
      <c r="D110" s="242" t="s">
        <v>92</v>
      </c>
      <c r="E110" s="224" t="s">
        <v>91</v>
      </c>
      <c r="F110" s="225" t="s">
        <v>15</v>
      </c>
      <c r="G110" s="31">
        <v>9</v>
      </c>
      <c r="H110" s="32"/>
      <c r="I110" s="327">
        <f t="shared" si="173"/>
        <v>9</v>
      </c>
      <c r="J110" s="18">
        <v>14</v>
      </c>
      <c r="K110" s="33"/>
      <c r="L110" s="330">
        <f t="shared" si="174"/>
        <v>14</v>
      </c>
      <c r="M110" s="34">
        <v>13</v>
      </c>
      <c r="N110" s="33"/>
      <c r="O110" s="327">
        <f t="shared" si="175"/>
        <v>13</v>
      </c>
      <c r="P110" s="36">
        <v>13</v>
      </c>
      <c r="Q110" s="33"/>
      <c r="R110" s="330">
        <f t="shared" si="176"/>
        <v>13</v>
      </c>
      <c r="S110" s="34">
        <v>13</v>
      </c>
      <c r="T110" s="33"/>
      <c r="U110" s="327">
        <f t="shared" si="177"/>
        <v>13</v>
      </c>
      <c r="V110" s="36">
        <v>12</v>
      </c>
      <c r="W110" s="33"/>
      <c r="X110" s="333">
        <f t="shared" si="178"/>
        <v>12</v>
      </c>
      <c r="Y110" s="334"/>
      <c r="Z110" s="335">
        <f t="shared" si="179"/>
        <v>35</v>
      </c>
      <c r="AA110" s="335">
        <f t="shared" si="180"/>
        <v>39</v>
      </c>
      <c r="AB110" s="154"/>
      <c r="AC110" s="1"/>
    </row>
    <row r="111" spans="1:29" ht="30.95" customHeight="1" thickBot="1" x14ac:dyDescent="0.35">
      <c r="A111" s="221" t="s">
        <v>36</v>
      </c>
      <c r="B111" s="241" t="s">
        <v>74</v>
      </c>
      <c r="C111" s="241" t="s">
        <v>107</v>
      </c>
      <c r="D111" s="242" t="s">
        <v>92</v>
      </c>
      <c r="E111" s="224" t="s">
        <v>91</v>
      </c>
      <c r="F111" s="225" t="s">
        <v>15</v>
      </c>
      <c r="G111" s="31">
        <v>7</v>
      </c>
      <c r="H111" s="32"/>
      <c r="I111" s="327">
        <f t="shared" si="173"/>
        <v>7</v>
      </c>
      <c r="J111" s="18">
        <v>7</v>
      </c>
      <c r="K111" s="33"/>
      <c r="L111" s="330">
        <f t="shared" si="174"/>
        <v>7</v>
      </c>
      <c r="M111" s="34">
        <v>7</v>
      </c>
      <c r="N111" s="33"/>
      <c r="O111" s="327">
        <f t="shared" si="175"/>
        <v>7</v>
      </c>
      <c r="P111" s="36">
        <v>12</v>
      </c>
      <c r="Q111" s="33"/>
      <c r="R111" s="330">
        <f t="shared" si="176"/>
        <v>12</v>
      </c>
      <c r="S111" s="34">
        <v>10</v>
      </c>
      <c r="T111" s="33"/>
      <c r="U111" s="327">
        <f t="shared" si="177"/>
        <v>10</v>
      </c>
      <c r="V111" s="36">
        <v>8</v>
      </c>
      <c r="W111" s="33"/>
      <c r="X111" s="333">
        <f t="shared" si="178"/>
        <v>8</v>
      </c>
      <c r="Y111" s="334"/>
      <c r="Z111" s="335">
        <f t="shared" si="179"/>
        <v>24</v>
      </c>
      <c r="AA111" s="335">
        <f t="shared" si="180"/>
        <v>27</v>
      </c>
      <c r="AB111" s="154"/>
      <c r="AC111" s="1"/>
    </row>
    <row r="112" spans="1:29" ht="30.95" customHeight="1" thickBot="1" x14ac:dyDescent="0.35">
      <c r="A112" s="221" t="s">
        <v>36</v>
      </c>
      <c r="B112" s="241" t="s">
        <v>75</v>
      </c>
      <c r="C112" s="241" t="s">
        <v>144</v>
      </c>
      <c r="D112" s="242" t="s">
        <v>92</v>
      </c>
      <c r="E112" s="224" t="s">
        <v>91</v>
      </c>
      <c r="F112" s="225" t="s">
        <v>15</v>
      </c>
      <c r="G112" s="31">
        <v>28</v>
      </c>
      <c r="H112" s="32"/>
      <c r="I112" s="327">
        <f t="shared" si="173"/>
        <v>28</v>
      </c>
      <c r="J112" s="18">
        <v>24</v>
      </c>
      <c r="K112" s="33"/>
      <c r="L112" s="330">
        <f t="shared" si="174"/>
        <v>24</v>
      </c>
      <c r="M112" s="34">
        <v>22</v>
      </c>
      <c r="N112" s="33"/>
      <c r="O112" s="327">
        <f t="shared" si="175"/>
        <v>22</v>
      </c>
      <c r="P112" s="36">
        <v>21</v>
      </c>
      <c r="Q112" s="33"/>
      <c r="R112" s="330">
        <f t="shared" si="176"/>
        <v>21</v>
      </c>
      <c r="S112" s="34">
        <v>17</v>
      </c>
      <c r="T112" s="33"/>
      <c r="U112" s="327">
        <f t="shared" si="177"/>
        <v>17</v>
      </c>
      <c r="V112" s="36">
        <v>24</v>
      </c>
      <c r="W112" s="33"/>
      <c r="X112" s="333">
        <f t="shared" si="178"/>
        <v>24</v>
      </c>
      <c r="Y112" s="334"/>
      <c r="Z112" s="335">
        <f t="shared" si="179"/>
        <v>67</v>
      </c>
      <c r="AA112" s="335">
        <f t="shared" si="180"/>
        <v>69</v>
      </c>
      <c r="AB112" s="154"/>
      <c r="AC112" s="1"/>
    </row>
    <row r="113" spans="1:29" ht="30.95" customHeight="1" thickBot="1" x14ac:dyDescent="0.35">
      <c r="A113" s="221" t="s">
        <v>36</v>
      </c>
      <c r="B113" s="241" t="s">
        <v>76</v>
      </c>
      <c r="C113" s="241" t="s">
        <v>181</v>
      </c>
      <c r="D113" s="242" t="s">
        <v>92</v>
      </c>
      <c r="E113" s="224" t="s">
        <v>91</v>
      </c>
      <c r="F113" s="225" t="s">
        <v>15</v>
      </c>
      <c r="G113" s="31">
        <v>3</v>
      </c>
      <c r="H113" s="32"/>
      <c r="I113" s="327">
        <f t="shared" si="173"/>
        <v>3</v>
      </c>
      <c r="J113" s="18">
        <v>5</v>
      </c>
      <c r="K113" s="33"/>
      <c r="L113" s="330">
        <f t="shared" si="174"/>
        <v>5</v>
      </c>
      <c r="M113" s="34">
        <v>5</v>
      </c>
      <c r="N113" s="33"/>
      <c r="O113" s="327">
        <f t="shared" si="175"/>
        <v>5</v>
      </c>
      <c r="P113" s="36">
        <v>4</v>
      </c>
      <c r="Q113" s="33"/>
      <c r="R113" s="330">
        <f t="shared" si="176"/>
        <v>4</v>
      </c>
      <c r="S113" s="34">
        <v>3</v>
      </c>
      <c r="T113" s="33"/>
      <c r="U113" s="327">
        <f t="shared" si="177"/>
        <v>3</v>
      </c>
      <c r="V113" s="36">
        <v>4</v>
      </c>
      <c r="W113" s="33"/>
      <c r="X113" s="333">
        <f t="shared" si="178"/>
        <v>4</v>
      </c>
      <c r="Y113" s="334"/>
      <c r="Z113" s="335">
        <f t="shared" si="179"/>
        <v>11</v>
      </c>
      <c r="AA113" s="335">
        <f t="shared" si="180"/>
        <v>13</v>
      </c>
      <c r="AB113" s="154"/>
      <c r="AC113" s="1"/>
    </row>
    <row r="114" spans="1:29" ht="30.95" customHeight="1" thickBot="1" x14ac:dyDescent="0.35">
      <c r="A114" s="221" t="s">
        <v>36</v>
      </c>
      <c r="B114" s="241" t="s">
        <v>77</v>
      </c>
      <c r="C114" s="241" t="s">
        <v>182</v>
      </c>
      <c r="D114" s="242" t="s">
        <v>92</v>
      </c>
      <c r="E114" s="224" t="s">
        <v>91</v>
      </c>
      <c r="F114" s="225" t="s">
        <v>15</v>
      </c>
      <c r="G114" s="31">
        <v>13</v>
      </c>
      <c r="H114" s="32"/>
      <c r="I114" s="327">
        <f t="shared" si="173"/>
        <v>13</v>
      </c>
      <c r="J114" s="18">
        <v>19</v>
      </c>
      <c r="K114" s="33"/>
      <c r="L114" s="330">
        <f t="shared" si="174"/>
        <v>19</v>
      </c>
      <c r="M114" s="34">
        <v>8</v>
      </c>
      <c r="N114" s="33"/>
      <c r="O114" s="327">
        <f t="shared" si="175"/>
        <v>8</v>
      </c>
      <c r="P114" s="36">
        <v>22</v>
      </c>
      <c r="Q114" s="33"/>
      <c r="R114" s="330">
        <f t="shared" si="176"/>
        <v>22</v>
      </c>
      <c r="S114" s="34">
        <v>10</v>
      </c>
      <c r="T114" s="33"/>
      <c r="U114" s="327">
        <f t="shared" si="177"/>
        <v>10</v>
      </c>
      <c r="V114" s="36">
        <v>19</v>
      </c>
      <c r="W114" s="33"/>
      <c r="X114" s="333">
        <f t="shared" si="178"/>
        <v>19</v>
      </c>
      <c r="Y114" s="334"/>
      <c r="Z114" s="335">
        <f t="shared" si="179"/>
        <v>31</v>
      </c>
      <c r="AA114" s="335">
        <f t="shared" si="180"/>
        <v>60</v>
      </c>
      <c r="AB114" s="154"/>
      <c r="AC114" s="1"/>
    </row>
    <row r="115" spans="1:29" ht="30.95" customHeight="1" thickBot="1" x14ac:dyDescent="0.35">
      <c r="A115" s="221" t="s">
        <v>36</v>
      </c>
      <c r="B115" s="241" t="s">
        <v>78</v>
      </c>
      <c r="C115" s="241" t="s">
        <v>108</v>
      </c>
      <c r="D115" s="242" t="s">
        <v>92</v>
      </c>
      <c r="E115" s="224" t="s">
        <v>91</v>
      </c>
      <c r="F115" s="225" t="s">
        <v>15</v>
      </c>
      <c r="G115" s="31">
        <v>18</v>
      </c>
      <c r="H115" s="32"/>
      <c r="I115" s="327">
        <f t="shared" si="173"/>
        <v>18</v>
      </c>
      <c r="J115" s="18">
        <v>25</v>
      </c>
      <c r="K115" s="33"/>
      <c r="L115" s="330">
        <f t="shared" si="174"/>
        <v>25</v>
      </c>
      <c r="M115" s="34">
        <v>18</v>
      </c>
      <c r="N115" s="33"/>
      <c r="O115" s="327">
        <f t="shared" si="175"/>
        <v>18</v>
      </c>
      <c r="P115" s="36">
        <v>28</v>
      </c>
      <c r="Q115" s="33"/>
      <c r="R115" s="330">
        <f t="shared" si="176"/>
        <v>28</v>
      </c>
      <c r="S115" s="34">
        <v>14</v>
      </c>
      <c r="T115" s="33"/>
      <c r="U115" s="327">
        <f t="shared" si="177"/>
        <v>14</v>
      </c>
      <c r="V115" s="36">
        <v>12</v>
      </c>
      <c r="W115" s="33"/>
      <c r="X115" s="333">
        <f t="shared" si="178"/>
        <v>12</v>
      </c>
      <c r="Y115" s="334"/>
      <c r="Z115" s="335">
        <f t="shared" si="179"/>
        <v>50</v>
      </c>
      <c r="AA115" s="335">
        <f t="shared" si="180"/>
        <v>65</v>
      </c>
      <c r="AB115" s="154"/>
      <c r="AC115" s="1"/>
    </row>
    <row r="116" spans="1:29" ht="30.95" customHeight="1" thickBot="1" x14ac:dyDescent="0.35">
      <c r="A116" s="221" t="s">
        <v>36</v>
      </c>
      <c r="B116" s="241" t="s">
        <v>79</v>
      </c>
      <c r="C116" s="245" t="s">
        <v>183</v>
      </c>
      <c r="D116" s="223" t="s">
        <v>92</v>
      </c>
      <c r="E116" s="224" t="s">
        <v>91</v>
      </c>
      <c r="F116" s="225" t="s">
        <v>15</v>
      </c>
      <c r="G116" s="31">
        <v>7</v>
      </c>
      <c r="H116" s="32"/>
      <c r="I116" s="327">
        <f t="shared" si="173"/>
        <v>7</v>
      </c>
      <c r="J116" s="18">
        <v>6</v>
      </c>
      <c r="K116" s="33"/>
      <c r="L116" s="330">
        <f t="shared" si="174"/>
        <v>6</v>
      </c>
      <c r="M116" s="34">
        <v>3</v>
      </c>
      <c r="N116" s="33"/>
      <c r="O116" s="327">
        <f t="shared" si="175"/>
        <v>3</v>
      </c>
      <c r="P116" s="36">
        <v>9</v>
      </c>
      <c r="Q116" s="33"/>
      <c r="R116" s="330">
        <f t="shared" si="176"/>
        <v>9</v>
      </c>
      <c r="S116" s="34">
        <v>5</v>
      </c>
      <c r="T116" s="33"/>
      <c r="U116" s="327">
        <f t="shared" si="177"/>
        <v>5</v>
      </c>
      <c r="V116" s="36">
        <v>6</v>
      </c>
      <c r="W116" s="33"/>
      <c r="X116" s="333">
        <f t="shared" si="178"/>
        <v>6</v>
      </c>
      <c r="Y116" s="334"/>
      <c r="Z116" s="335">
        <f t="shared" si="179"/>
        <v>15</v>
      </c>
      <c r="AA116" s="335">
        <f t="shared" si="180"/>
        <v>21</v>
      </c>
      <c r="AB116" s="154"/>
      <c r="AC116" s="1"/>
    </row>
    <row r="117" spans="1:29" ht="30.95" customHeight="1" thickBot="1" x14ac:dyDescent="0.35">
      <c r="A117" s="221" t="s">
        <v>36</v>
      </c>
      <c r="B117" s="241" t="s">
        <v>80</v>
      </c>
      <c r="C117" s="241" t="s">
        <v>184</v>
      </c>
      <c r="D117" s="223" t="s">
        <v>92</v>
      </c>
      <c r="E117" s="224" t="s">
        <v>91</v>
      </c>
      <c r="F117" s="225" t="s">
        <v>15</v>
      </c>
      <c r="G117" s="31">
        <v>23</v>
      </c>
      <c r="H117" s="32"/>
      <c r="I117" s="327">
        <f t="shared" si="173"/>
        <v>23</v>
      </c>
      <c r="J117" s="18">
        <v>23</v>
      </c>
      <c r="K117" s="33"/>
      <c r="L117" s="330">
        <f t="shared" si="174"/>
        <v>23</v>
      </c>
      <c r="M117" s="34">
        <v>25</v>
      </c>
      <c r="N117" s="33"/>
      <c r="O117" s="327">
        <f t="shared" si="175"/>
        <v>25</v>
      </c>
      <c r="P117" s="36">
        <v>21</v>
      </c>
      <c r="Q117" s="33"/>
      <c r="R117" s="330">
        <f t="shared" si="176"/>
        <v>21</v>
      </c>
      <c r="S117" s="34">
        <v>26</v>
      </c>
      <c r="T117" s="33"/>
      <c r="U117" s="327">
        <f t="shared" si="177"/>
        <v>26</v>
      </c>
      <c r="V117" s="36">
        <v>24</v>
      </c>
      <c r="W117" s="33"/>
      <c r="X117" s="333">
        <f t="shared" si="178"/>
        <v>24</v>
      </c>
      <c r="Y117" s="334"/>
      <c r="Z117" s="335">
        <f t="shared" si="179"/>
        <v>74</v>
      </c>
      <c r="AA117" s="335">
        <f t="shared" si="180"/>
        <v>68</v>
      </c>
      <c r="AB117" s="154"/>
      <c r="AC117" s="1"/>
    </row>
    <row r="118" spans="1:29" ht="30.95" customHeight="1" thickBot="1" x14ac:dyDescent="0.35">
      <c r="A118" s="221" t="s">
        <v>36</v>
      </c>
      <c r="B118" s="241" t="s">
        <v>82</v>
      </c>
      <c r="C118" s="241" t="s">
        <v>185</v>
      </c>
      <c r="D118" s="223" t="s">
        <v>92</v>
      </c>
      <c r="E118" s="224" t="s">
        <v>91</v>
      </c>
      <c r="F118" s="225" t="s">
        <v>15</v>
      </c>
      <c r="G118" s="31">
        <v>30</v>
      </c>
      <c r="H118" s="32"/>
      <c r="I118" s="327">
        <f t="shared" si="173"/>
        <v>30</v>
      </c>
      <c r="J118" s="18">
        <v>21</v>
      </c>
      <c r="K118" s="33"/>
      <c r="L118" s="330">
        <f t="shared" si="174"/>
        <v>21</v>
      </c>
      <c r="M118" s="34">
        <v>22</v>
      </c>
      <c r="N118" s="33"/>
      <c r="O118" s="327">
        <f t="shared" si="175"/>
        <v>22</v>
      </c>
      <c r="P118" s="36">
        <v>21</v>
      </c>
      <c r="Q118" s="33"/>
      <c r="R118" s="330">
        <f t="shared" si="176"/>
        <v>21</v>
      </c>
      <c r="S118" s="34">
        <v>25</v>
      </c>
      <c r="T118" s="33"/>
      <c r="U118" s="327">
        <f t="shared" si="177"/>
        <v>25</v>
      </c>
      <c r="V118" s="36">
        <v>19</v>
      </c>
      <c r="W118" s="33"/>
      <c r="X118" s="333">
        <f t="shared" si="178"/>
        <v>19</v>
      </c>
      <c r="Y118" s="334"/>
      <c r="Z118" s="335">
        <f t="shared" si="179"/>
        <v>77</v>
      </c>
      <c r="AA118" s="335">
        <f t="shared" si="180"/>
        <v>61</v>
      </c>
      <c r="AB118" s="154"/>
      <c r="AC118" s="1"/>
    </row>
    <row r="119" spans="1:29" ht="30.95" customHeight="1" thickBot="1" x14ac:dyDescent="0.35">
      <c r="A119" s="221" t="s">
        <v>36</v>
      </c>
      <c r="B119" s="241" t="s">
        <v>81</v>
      </c>
      <c r="C119" s="241" t="s">
        <v>186</v>
      </c>
      <c r="D119" s="223" t="s">
        <v>92</v>
      </c>
      <c r="E119" s="224" t="s">
        <v>91</v>
      </c>
      <c r="F119" s="225" t="s">
        <v>15</v>
      </c>
      <c r="G119" s="31">
        <v>14</v>
      </c>
      <c r="H119" s="32"/>
      <c r="I119" s="327">
        <f t="shared" si="173"/>
        <v>14</v>
      </c>
      <c r="J119" s="18">
        <v>13</v>
      </c>
      <c r="K119" s="33"/>
      <c r="L119" s="330">
        <f t="shared" si="174"/>
        <v>13</v>
      </c>
      <c r="M119" s="34">
        <v>10</v>
      </c>
      <c r="N119" s="33"/>
      <c r="O119" s="327">
        <f t="shared" si="175"/>
        <v>10</v>
      </c>
      <c r="P119" s="36">
        <v>10</v>
      </c>
      <c r="Q119" s="33"/>
      <c r="R119" s="330">
        <f t="shared" si="176"/>
        <v>10</v>
      </c>
      <c r="S119" s="34">
        <v>6</v>
      </c>
      <c r="T119" s="33"/>
      <c r="U119" s="327">
        <f t="shared" si="177"/>
        <v>6</v>
      </c>
      <c r="V119" s="36">
        <v>11</v>
      </c>
      <c r="W119" s="33"/>
      <c r="X119" s="333">
        <f t="shared" si="178"/>
        <v>11</v>
      </c>
      <c r="Y119" s="334"/>
      <c r="Z119" s="335">
        <f t="shared" si="179"/>
        <v>30</v>
      </c>
      <c r="AA119" s="335">
        <f t="shared" si="180"/>
        <v>34</v>
      </c>
      <c r="AB119" s="154"/>
      <c r="AC119" s="1"/>
    </row>
    <row r="120" spans="1:29" ht="30.95" customHeight="1" thickBot="1" x14ac:dyDescent="0.35">
      <c r="A120" s="221" t="s">
        <v>36</v>
      </c>
      <c r="B120" s="241" t="s">
        <v>83</v>
      </c>
      <c r="C120" s="241" t="s">
        <v>187</v>
      </c>
      <c r="D120" s="223" t="s">
        <v>92</v>
      </c>
      <c r="E120" s="224" t="s">
        <v>91</v>
      </c>
      <c r="F120" s="225" t="s">
        <v>15</v>
      </c>
      <c r="G120" s="31">
        <v>13</v>
      </c>
      <c r="H120" s="32"/>
      <c r="I120" s="327">
        <f t="shared" ref="I120:I129" si="181">SUM(G120:H120)</f>
        <v>13</v>
      </c>
      <c r="J120" s="18">
        <v>10</v>
      </c>
      <c r="K120" s="33"/>
      <c r="L120" s="330">
        <f t="shared" ref="L120:L129" si="182">SUM(J120:K120)</f>
        <v>10</v>
      </c>
      <c r="M120" s="34">
        <v>8</v>
      </c>
      <c r="N120" s="33"/>
      <c r="O120" s="327">
        <f t="shared" ref="O120:O129" si="183">SUM(M120:N120)</f>
        <v>8</v>
      </c>
      <c r="P120" s="36">
        <v>7</v>
      </c>
      <c r="Q120" s="33"/>
      <c r="R120" s="330">
        <f t="shared" ref="R120:R129" si="184">SUM(P120:Q120)</f>
        <v>7</v>
      </c>
      <c r="S120" s="34">
        <v>13</v>
      </c>
      <c r="T120" s="33"/>
      <c r="U120" s="327">
        <f t="shared" ref="U120:U129" si="185">SUM(S120:T120)</f>
        <v>13</v>
      </c>
      <c r="V120" s="36">
        <v>7</v>
      </c>
      <c r="W120" s="33"/>
      <c r="X120" s="333">
        <f t="shared" ref="X120:X129" si="186">SUM(V120:W120)</f>
        <v>7</v>
      </c>
      <c r="Y120" s="334"/>
      <c r="Z120" s="335">
        <f t="shared" ref="Z120:Z129" si="187">SUM(I120,O120,U120)</f>
        <v>34</v>
      </c>
      <c r="AA120" s="335">
        <f t="shared" ref="AA120:AA129" si="188">SUM(L120,R120,X120)</f>
        <v>24</v>
      </c>
      <c r="AB120" s="154"/>
      <c r="AC120" s="1"/>
    </row>
    <row r="121" spans="1:29" ht="30.95" customHeight="1" thickBot="1" x14ac:dyDescent="0.35">
      <c r="A121" s="221" t="s">
        <v>36</v>
      </c>
      <c r="B121" s="241" t="s">
        <v>84</v>
      </c>
      <c r="C121" s="241" t="s">
        <v>188</v>
      </c>
      <c r="D121" s="223" t="s">
        <v>92</v>
      </c>
      <c r="E121" s="224" t="s">
        <v>91</v>
      </c>
      <c r="F121" s="225" t="s">
        <v>15</v>
      </c>
      <c r="G121" s="31">
        <v>13</v>
      </c>
      <c r="H121" s="32"/>
      <c r="I121" s="327">
        <f t="shared" si="181"/>
        <v>13</v>
      </c>
      <c r="J121" s="18">
        <v>11</v>
      </c>
      <c r="K121" s="33"/>
      <c r="L121" s="330">
        <f t="shared" si="182"/>
        <v>11</v>
      </c>
      <c r="M121" s="34">
        <v>22</v>
      </c>
      <c r="N121" s="33"/>
      <c r="O121" s="327">
        <f t="shared" si="183"/>
        <v>22</v>
      </c>
      <c r="P121" s="36">
        <v>22</v>
      </c>
      <c r="Q121" s="33"/>
      <c r="R121" s="330">
        <f t="shared" si="184"/>
        <v>22</v>
      </c>
      <c r="S121" s="34">
        <v>13</v>
      </c>
      <c r="T121" s="33"/>
      <c r="U121" s="327">
        <f t="shared" si="185"/>
        <v>13</v>
      </c>
      <c r="V121" s="36">
        <v>20</v>
      </c>
      <c r="W121" s="33"/>
      <c r="X121" s="333">
        <f t="shared" si="186"/>
        <v>20</v>
      </c>
      <c r="Y121" s="334"/>
      <c r="Z121" s="335">
        <f t="shared" si="187"/>
        <v>48</v>
      </c>
      <c r="AA121" s="335">
        <f t="shared" si="188"/>
        <v>53</v>
      </c>
      <c r="AB121" s="154"/>
      <c r="AC121" s="1"/>
    </row>
    <row r="122" spans="1:29" ht="30.95" customHeight="1" thickBot="1" x14ac:dyDescent="0.35">
      <c r="A122" s="221" t="s">
        <v>36</v>
      </c>
      <c r="B122" s="241" t="s">
        <v>113</v>
      </c>
      <c r="C122" s="241" t="s">
        <v>189</v>
      </c>
      <c r="D122" s="223" t="s">
        <v>92</v>
      </c>
      <c r="E122" s="224" t="s">
        <v>91</v>
      </c>
      <c r="F122" s="225" t="s">
        <v>15</v>
      </c>
      <c r="G122" s="31">
        <v>16</v>
      </c>
      <c r="H122" s="32"/>
      <c r="I122" s="327">
        <f t="shared" si="181"/>
        <v>16</v>
      </c>
      <c r="J122" s="18">
        <v>20</v>
      </c>
      <c r="K122" s="33"/>
      <c r="L122" s="330">
        <f t="shared" si="182"/>
        <v>20</v>
      </c>
      <c r="M122" s="34">
        <v>12</v>
      </c>
      <c r="N122" s="33"/>
      <c r="O122" s="327">
        <f t="shared" si="183"/>
        <v>12</v>
      </c>
      <c r="P122" s="36">
        <v>13</v>
      </c>
      <c r="Q122" s="33"/>
      <c r="R122" s="330">
        <f t="shared" si="184"/>
        <v>13</v>
      </c>
      <c r="S122" s="34">
        <v>9</v>
      </c>
      <c r="T122" s="33"/>
      <c r="U122" s="327">
        <f t="shared" si="185"/>
        <v>9</v>
      </c>
      <c r="V122" s="36">
        <v>16</v>
      </c>
      <c r="W122" s="33"/>
      <c r="X122" s="333">
        <f t="shared" si="186"/>
        <v>16</v>
      </c>
      <c r="Y122" s="334"/>
      <c r="Z122" s="335">
        <f t="shared" si="187"/>
        <v>37</v>
      </c>
      <c r="AA122" s="335">
        <f t="shared" si="188"/>
        <v>49</v>
      </c>
      <c r="AB122" s="154"/>
      <c r="AC122" s="1"/>
    </row>
    <row r="123" spans="1:29" ht="30.95" customHeight="1" thickBot="1" x14ac:dyDescent="0.35">
      <c r="A123" s="221" t="s">
        <v>36</v>
      </c>
      <c r="B123" s="241" t="s">
        <v>114</v>
      </c>
      <c r="C123" s="241" t="s">
        <v>190</v>
      </c>
      <c r="D123" s="223" t="s">
        <v>92</v>
      </c>
      <c r="E123" s="224" t="s">
        <v>91</v>
      </c>
      <c r="F123" s="225" t="s">
        <v>15</v>
      </c>
      <c r="G123" s="31">
        <v>7</v>
      </c>
      <c r="H123" s="32"/>
      <c r="I123" s="327">
        <f t="shared" si="181"/>
        <v>7</v>
      </c>
      <c r="J123" s="18">
        <v>8</v>
      </c>
      <c r="K123" s="33"/>
      <c r="L123" s="330">
        <f t="shared" si="182"/>
        <v>8</v>
      </c>
      <c r="M123" s="34">
        <v>9</v>
      </c>
      <c r="N123" s="33"/>
      <c r="O123" s="327">
        <f t="shared" si="183"/>
        <v>9</v>
      </c>
      <c r="P123" s="36">
        <v>7</v>
      </c>
      <c r="Q123" s="33"/>
      <c r="R123" s="330">
        <f t="shared" si="184"/>
        <v>7</v>
      </c>
      <c r="S123" s="34">
        <v>8</v>
      </c>
      <c r="T123" s="33"/>
      <c r="U123" s="327">
        <f t="shared" si="185"/>
        <v>8</v>
      </c>
      <c r="V123" s="36">
        <v>4</v>
      </c>
      <c r="W123" s="33"/>
      <c r="X123" s="333">
        <f t="shared" si="186"/>
        <v>4</v>
      </c>
      <c r="Y123" s="334"/>
      <c r="Z123" s="335">
        <f t="shared" si="187"/>
        <v>24</v>
      </c>
      <c r="AA123" s="335">
        <f t="shared" si="188"/>
        <v>19</v>
      </c>
      <c r="AB123" s="154"/>
      <c r="AC123" s="1"/>
    </row>
    <row r="124" spans="1:29" ht="30.95" customHeight="1" thickBot="1" x14ac:dyDescent="0.35">
      <c r="A124" s="221" t="s">
        <v>36</v>
      </c>
      <c r="B124" s="241" t="s">
        <v>85</v>
      </c>
      <c r="C124" s="241" t="s">
        <v>191</v>
      </c>
      <c r="D124" s="223" t="s">
        <v>92</v>
      </c>
      <c r="E124" s="224" t="s">
        <v>91</v>
      </c>
      <c r="F124" s="225" t="s">
        <v>15</v>
      </c>
      <c r="G124" s="31">
        <v>16</v>
      </c>
      <c r="H124" s="32"/>
      <c r="I124" s="327">
        <f t="shared" si="181"/>
        <v>16</v>
      </c>
      <c r="J124" s="18">
        <v>12</v>
      </c>
      <c r="K124" s="33"/>
      <c r="L124" s="330">
        <f t="shared" si="182"/>
        <v>12</v>
      </c>
      <c r="M124" s="34">
        <v>13</v>
      </c>
      <c r="N124" s="33"/>
      <c r="O124" s="327">
        <f t="shared" si="183"/>
        <v>13</v>
      </c>
      <c r="P124" s="36">
        <v>10</v>
      </c>
      <c r="Q124" s="33"/>
      <c r="R124" s="330">
        <f t="shared" si="184"/>
        <v>10</v>
      </c>
      <c r="S124" s="34">
        <v>3</v>
      </c>
      <c r="T124" s="33"/>
      <c r="U124" s="327">
        <f t="shared" si="185"/>
        <v>3</v>
      </c>
      <c r="V124" s="36">
        <v>7</v>
      </c>
      <c r="W124" s="33"/>
      <c r="X124" s="333">
        <f t="shared" si="186"/>
        <v>7</v>
      </c>
      <c r="Y124" s="334"/>
      <c r="Z124" s="335">
        <f t="shared" si="187"/>
        <v>32</v>
      </c>
      <c r="AA124" s="335">
        <f t="shared" si="188"/>
        <v>29</v>
      </c>
      <c r="AB124" s="154"/>
      <c r="AC124" s="1"/>
    </row>
    <row r="125" spans="1:29" ht="30.95" customHeight="1" thickBot="1" x14ac:dyDescent="0.35">
      <c r="A125" s="221" t="s">
        <v>36</v>
      </c>
      <c r="B125" s="241" t="s">
        <v>127</v>
      </c>
      <c r="C125" s="241" t="s">
        <v>192</v>
      </c>
      <c r="D125" s="223" t="s">
        <v>92</v>
      </c>
      <c r="E125" s="224" t="s">
        <v>91</v>
      </c>
      <c r="F125" s="225" t="s">
        <v>15</v>
      </c>
      <c r="G125" s="31"/>
      <c r="H125" s="32"/>
      <c r="I125" s="327">
        <f t="shared" si="181"/>
        <v>0</v>
      </c>
      <c r="J125" s="18"/>
      <c r="K125" s="33"/>
      <c r="L125" s="330">
        <f t="shared" si="182"/>
        <v>0</v>
      </c>
      <c r="M125" s="34">
        <v>3</v>
      </c>
      <c r="N125" s="33"/>
      <c r="O125" s="327">
        <f t="shared" si="183"/>
        <v>3</v>
      </c>
      <c r="P125" s="36">
        <v>1</v>
      </c>
      <c r="Q125" s="33"/>
      <c r="R125" s="330">
        <f t="shared" si="184"/>
        <v>1</v>
      </c>
      <c r="S125" s="34">
        <v>3</v>
      </c>
      <c r="T125" s="33"/>
      <c r="U125" s="327">
        <f t="shared" si="185"/>
        <v>3</v>
      </c>
      <c r="V125" s="36">
        <v>5</v>
      </c>
      <c r="W125" s="33"/>
      <c r="X125" s="333">
        <f t="shared" si="186"/>
        <v>5</v>
      </c>
      <c r="Y125" s="334"/>
      <c r="Z125" s="335">
        <f t="shared" si="187"/>
        <v>6</v>
      </c>
      <c r="AA125" s="335">
        <f t="shared" si="188"/>
        <v>6</v>
      </c>
      <c r="AB125" s="154">
        <f t="shared" si="74"/>
        <v>12</v>
      </c>
      <c r="AC125" s="1">
        <f t="shared" si="130"/>
        <v>12</v>
      </c>
    </row>
    <row r="126" spans="1:29" ht="30.95" customHeight="1" thickBot="1" x14ac:dyDescent="0.35">
      <c r="A126" s="221" t="s">
        <v>36</v>
      </c>
      <c r="B126" s="241" t="s">
        <v>115</v>
      </c>
      <c r="C126" s="241" t="s">
        <v>193</v>
      </c>
      <c r="D126" s="223" t="s">
        <v>92</v>
      </c>
      <c r="E126" s="224" t="s">
        <v>91</v>
      </c>
      <c r="F126" s="225" t="s">
        <v>15</v>
      </c>
      <c r="G126" s="23">
        <v>13</v>
      </c>
      <c r="H126" s="24"/>
      <c r="I126" s="348">
        <f t="shared" si="181"/>
        <v>13</v>
      </c>
      <c r="J126" s="25">
        <v>10</v>
      </c>
      <c r="K126" s="26"/>
      <c r="L126" s="351">
        <f t="shared" si="182"/>
        <v>10</v>
      </c>
      <c r="M126" s="27">
        <v>6</v>
      </c>
      <c r="N126" s="26"/>
      <c r="O126" s="348">
        <f t="shared" si="183"/>
        <v>6</v>
      </c>
      <c r="P126" s="28">
        <v>10</v>
      </c>
      <c r="Q126" s="26"/>
      <c r="R126" s="351">
        <f t="shared" si="184"/>
        <v>10</v>
      </c>
      <c r="S126" s="27">
        <v>3</v>
      </c>
      <c r="T126" s="26"/>
      <c r="U126" s="348">
        <f t="shared" si="185"/>
        <v>3</v>
      </c>
      <c r="V126" s="28">
        <v>10</v>
      </c>
      <c r="W126" s="26"/>
      <c r="X126" s="354">
        <f t="shared" si="186"/>
        <v>10</v>
      </c>
      <c r="Y126" s="334"/>
      <c r="Z126" s="355">
        <f t="shared" si="187"/>
        <v>22</v>
      </c>
      <c r="AA126" s="355">
        <f t="shared" si="188"/>
        <v>30</v>
      </c>
      <c r="AB126" s="154"/>
      <c r="AC126" s="1"/>
    </row>
    <row r="127" spans="1:29" ht="30.95" customHeight="1" thickBot="1" x14ac:dyDescent="0.35">
      <c r="A127" s="246" t="s">
        <v>36</v>
      </c>
      <c r="B127" s="247" t="s">
        <v>95</v>
      </c>
      <c r="C127" s="247" t="s">
        <v>194</v>
      </c>
      <c r="D127" s="248" t="s">
        <v>92</v>
      </c>
      <c r="E127" s="249" t="s">
        <v>91</v>
      </c>
      <c r="F127" s="250" t="s">
        <v>15</v>
      </c>
      <c r="G127" s="30">
        <v>17</v>
      </c>
      <c r="H127" s="29"/>
      <c r="I127" s="327">
        <f t="shared" si="181"/>
        <v>17</v>
      </c>
      <c r="J127" s="19">
        <v>15</v>
      </c>
      <c r="K127" s="20"/>
      <c r="L127" s="330">
        <f t="shared" si="182"/>
        <v>15</v>
      </c>
      <c r="M127" s="21">
        <v>20</v>
      </c>
      <c r="N127" s="20"/>
      <c r="O127" s="327">
        <f t="shared" si="183"/>
        <v>20</v>
      </c>
      <c r="P127" s="22">
        <v>15</v>
      </c>
      <c r="Q127" s="20"/>
      <c r="R127" s="330">
        <f t="shared" si="184"/>
        <v>15</v>
      </c>
      <c r="S127" s="21">
        <v>6</v>
      </c>
      <c r="T127" s="20"/>
      <c r="U127" s="327">
        <f t="shared" si="185"/>
        <v>6</v>
      </c>
      <c r="V127" s="22">
        <v>21</v>
      </c>
      <c r="W127" s="20"/>
      <c r="X127" s="333">
        <f t="shared" si="186"/>
        <v>21</v>
      </c>
      <c r="Y127" s="334"/>
      <c r="Z127" s="335">
        <f t="shared" si="187"/>
        <v>43</v>
      </c>
      <c r="AA127" s="335">
        <f t="shared" si="188"/>
        <v>51</v>
      </c>
      <c r="AB127" s="154"/>
      <c r="AC127" s="1"/>
    </row>
    <row r="128" spans="1:29" ht="30.95" customHeight="1" thickBot="1" x14ac:dyDescent="0.35">
      <c r="A128" s="221" t="s">
        <v>36</v>
      </c>
      <c r="B128" s="241" t="s">
        <v>157</v>
      </c>
      <c r="C128" s="241" t="s">
        <v>156</v>
      </c>
      <c r="D128" s="223" t="s">
        <v>92</v>
      </c>
      <c r="E128" s="224" t="s">
        <v>91</v>
      </c>
      <c r="F128" s="225" t="s">
        <v>15</v>
      </c>
      <c r="G128" s="30">
        <v>31</v>
      </c>
      <c r="H128" s="29"/>
      <c r="I128" s="327">
        <f t="shared" si="181"/>
        <v>31</v>
      </c>
      <c r="J128" s="19">
        <v>30</v>
      </c>
      <c r="K128" s="20"/>
      <c r="L128" s="330">
        <f t="shared" si="182"/>
        <v>30</v>
      </c>
      <c r="M128" s="21">
        <v>15</v>
      </c>
      <c r="N128" s="20"/>
      <c r="O128" s="327">
        <f t="shared" si="183"/>
        <v>15</v>
      </c>
      <c r="P128" s="22">
        <v>22</v>
      </c>
      <c r="Q128" s="20"/>
      <c r="R128" s="330">
        <f t="shared" si="184"/>
        <v>22</v>
      </c>
      <c r="S128" s="21"/>
      <c r="T128" s="20"/>
      <c r="U128" s="327">
        <f t="shared" si="185"/>
        <v>0</v>
      </c>
      <c r="V128" s="22"/>
      <c r="W128" s="20"/>
      <c r="X128" s="333">
        <f t="shared" si="186"/>
        <v>0</v>
      </c>
      <c r="Y128" s="334"/>
      <c r="Z128" s="335">
        <f t="shared" si="187"/>
        <v>46</v>
      </c>
      <c r="AA128" s="335">
        <f t="shared" si="188"/>
        <v>52</v>
      </c>
      <c r="AB128" s="154"/>
      <c r="AC128" s="1"/>
    </row>
    <row r="129" spans="1:31" ht="30.95" customHeight="1" thickBot="1" x14ac:dyDescent="0.35">
      <c r="A129" s="246" t="s">
        <v>36</v>
      </c>
      <c r="B129" s="247" t="s">
        <v>195</v>
      </c>
      <c r="C129" s="247" t="s">
        <v>196</v>
      </c>
      <c r="D129" s="248" t="s">
        <v>92</v>
      </c>
      <c r="E129" s="249" t="s">
        <v>91</v>
      </c>
      <c r="F129" s="250" t="s">
        <v>15</v>
      </c>
      <c r="G129" s="42"/>
      <c r="H129" s="43"/>
      <c r="I129" s="338">
        <f t="shared" si="181"/>
        <v>0</v>
      </c>
      <c r="J129" s="44">
        <v>0</v>
      </c>
      <c r="K129" s="45"/>
      <c r="L129" s="339">
        <f t="shared" si="182"/>
        <v>0</v>
      </c>
      <c r="M129" s="46"/>
      <c r="N129" s="45"/>
      <c r="O129" s="338">
        <f t="shared" si="183"/>
        <v>0</v>
      </c>
      <c r="P129" s="47"/>
      <c r="Q129" s="45"/>
      <c r="R129" s="339">
        <f t="shared" si="184"/>
        <v>0</v>
      </c>
      <c r="S129" s="46"/>
      <c r="T129" s="45"/>
      <c r="U129" s="338">
        <f t="shared" si="185"/>
        <v>0</v>
      </c>
      <c r="V129" s="47"/>
      <c r="W129" s="45"/>
      <c r="X129" s="340">
        <f t="shared" si="186"/>
        <v>0</v>
      </c>
      <c r="Y129" s="334"/>
      <c r="Z129" s="341">
        <f t="shared" si="187"/>
        <v>0</v>
      </c>
      <c r="AA129" s="341">
        <f t="shared" si="188"/>
        <v>0</v>
      </c>
      <c r="AB129" s="154"/>
      <c r="AC129" s="1"/>
    </row>
    <row r="130" spans="1:31" ht="30.95" customHeight="1" thickTop="1" thickBot="1" x14ac:dyDescent="0.3">
      <c r="A130" s="511" t="s">
        <v>197</v>
      </c>
      <c r="B130" s="511"/>
      <c r="C130" s="511"/>
      <c r="D130" s="511"/>
      <c r="E130" s="511"/>
      <c r="F130" s="511"/>
      <c r="G130" s="362">
        <f>SUM(G86:G129)</f>
        <v>658</v>
      </c>
      <c r="H130" s="363">
        <f>SUM(H86:H129)</f>
        <v>0</v>
      </c>
      <c r="I130" s="363">
        <f t="shared" ref="I130:AA130" si="189">SUM(I86:I129)</f>
        <v>658</v>
      </c>
      <c r="J130" s="363">
        <f t="shared" si="189"/>
        <v>650</v>
      </c>
      <c r="K130" s="363">
        <f t="shared" si="189"/>
        <v>0</v>
      </c>
      <c r="L130" s="363">
        <f t="shared" si="189"/>
        <v>650</v>
      </c>
      <c r="M130" s="363">
        <f t="shared" si="189"/>
        <v>567</v>
      </c>
      <c r="N130" s="363">
        <f t="shared" si="189"/>
        <v>0</v>
      </c>
      <c r="O130" s="363">
        <f t="shared" si="189"/>
        <v>567</v>
      </c>
      <c r="P130" s="363">
        <f t="shared" si="189"/>
        <v>613</v>
      </c>
      <c r="Q130" s="363">
        <f t="shared" si="189"/>
        <v>0</v>
      </c>
      <c r="R130" s="363">
        <f t="shared" si="189"/>
        <v>613</v>
      </c>
      <c r="S130" s="363">
        <f t="shared" si="189"/>
        <v>526</v>
      </c>
      <c r="T130" s="363">
        <f t="shared" si="189"/>
        <v>0</v>
      </c>
      <c r="U130" s="363">
        <f t="shared" si="189"/>
        <v>526</v>
      </c>
      <c r="V130" s="363">
        <f t="shared" si="189"/>
        <v>606</v>
      </c>
      <c r="W130" s="363">
        <f t="shared" si="189"/>
        <v>0</v>
      </c>
      <c r="X130" s="364">
        <f t="shared" si="189"/>
        <v>606</v>
      </c>
      <c r="Y130" s="345"/>
      <c r="Z130" s="363">
        <f t="shared" si="189"/>
        <v>1751</v>
      </c>
      <c r="AA130" s="363">
        <f t="shared" si="189"/>
        <v>1869</v>
      </c>
      <c r="AB130" s="154"/>
      <c r="AC130" s="1"/>
    </row>
    <row r="131" spans="1:31" ht="30.95" customHeight="1" thickTop="1" thickBot="1" x14ac:dyDescent="0.3">
      <c r="A131" s="485" t="s">
        <v>208</v>
      </c>
      <c r="B131" s="486"/>
      <c r="C131" s="99"/>
      <c r="D131" s="487" t="s">
        <v>18</v>
      </c>
      <c r="E131" s="488"/>
      <c r="F131" s="489"/>
      <c r="G131" s="365">
        <f>SUM(G85,G130)</f>
        <v>1452</v>
      </c>
      <c r="H131" s="366">
        <f t="shared" ref="H131:AA131" si="190">SUM(H85,H130)</f>
        <v>0</v>
      </c>
      <c r="I131" s="366">
        <f t="shared" si="190"/>
        <v>1452</v>
      </c>
      <c r="J131" s="366">
        <f t="shared" si="190"/>
        <v>1427</v>
      </c>
      <c r="K131" s="366">
        <f t="shared" si="190"/>
        <v>0</v>
      </c>
      <c r="L131" s="366">
        <f t="shared" si="190"/>
        <v>1427</v>
      </c>
      <c r="M131" s="366">
        <f t="shared" si="190"/>
        <v>1176</v>
      </c>
      <c r="N131" s="366">
        <f t="shared" si="190"/>
        <v>0</v>
      </c>
      <c r="O131" s="366">
        <f t="shared" si="190"/>
        <v>1176</v>
      </c>
      <c r="P131" s="366">
        <f t="shared" si="190"/>
        <v>1317</v>
      </c>
      <c r="Q131" s="366">
        <f t="shared" si="190"/>
        <v>0</v>
      </c>
      <c r="R131" s="366">
        <f t="shared" si="190"/>
        <v>1317</v>
      </c>
      <c r="S131" s="366">
        <f t="shared" si="190"/>
        <v>1040</v>
      </c>
      <c r="T131" s="366">
        <f t="shared" si="190"/>
        <v>0</v>
      </c>
      <c r="U131" s="366">
        <f t="shared" si="190"/>
        <v>1040</v>
      </c>
      <c r="V131" s="366">
        <f t="shared" si="190"/>
        <v>1159</v>
      </c>
      <c r="W131" s="366">
        <f t="shared" si="190"/>
        <v>0</v>
      </c>
      <c r="X131" s="367">
        <f t="shared" si="190"/>
        <v>1159</v>
      </c>
      <c r="Y131" s="345"/>
      <c r="Z131" s="366">
        <f t="shared" si="190"/>
        <v>3668</v>
      </c>
      <c r="AA131" s="366">
        <f t="shared" si="190"/>
        <v>3903</v>
      </c>
      <c r="AB131" s="154"/>
      <c r="AC131" s="1"/>
    </row>
    <row r="132" spans="1:31" ht="15.75" thickTop="1" x14ac:dyDescent="0.25">
      <c r="A132" s="368"/>
      <c r="B132" s="368"/>
      <c r="C132" s="368"/>
      <c r="D132" s="368"/>
      <c r="E132" s="368"/>
      <c r="F132" s="368"/>
      <c r="G132" s="369"/>
      <c r="H132" s="369"/>
      <c r="I132" s="369"/>
      <c r="J132" s="369"/>
      <c r="K132" s="369"/>
      <c r="L132" s="369"/>
      <c r="M132" s="369"/>
      <c r="N132" s="369"/>
      <c r="O132" s="369"/>
      <c r="P132" s="369"/>
      <c r="Q132" s="369"/>
      <c r="R132" s="369"/>
      <c r="S132" s="369"/>
      <c r="T132" s="84"/>
      <c r="U132" s="84"/>
      <c r="V132" s="84"/>
      <c r="W132" s="84"/>
      <c r="X132" s="84"/>
      <c r="Y132" s="84"/>
      <c r="Z132" s="84"/>
      <c r="AA132" s="84"/>
      <c r="AB132" s="84"/>
      <c r="AD132" s="1">
        <f>SUM(Z14:Z131)</f>
        <v>12921</v>
      </c>
      <c r="AE132" s="1">
        <f>SUM(AA14:AA131)</f>
        <v>13743</v>
      </c>
    </row>
    <row r="133" spans="1:31" ht="15.75" customHeight="1" x14ac:dyDescent="0.25">
      <c r="A133" s="101"/>
      <c r="B133" s="84"/>
      <c r="C133" s="84"/>
      <c r="D133" s="84"/>
      <c r="E133" s="84"/>
      <c r="F133" s="84"/>
      <c r="G133" s="369"/>
      <c r="H133" s="369"/>
      <c r="I133" s="369"/>
      <c r="J133" s="369"/>
      <c r="K133" s="369"/>
      <c r="L133" s="369"/>
      <c r="M133" s="369"/>
      <c r="N133" s="369"/>
      <c r="O133" s="369"/>
      <c r="P133" s="369"/>
      <c r="Q133" s="369"/>
      <c r="R133" s="369"/>
      <c r="S133" s="369"/>
      <c r="T133" s="84"/>
      <c r="U133" s="84"/>
      <c r="V133" s="84"/>
      <c r="W133" s="84"/>
      <c r="X133" s="84"/>
      <c r="Y133" s="84"/>
      <c r="Z133" s="84"/>
      <c r="AA133" s="84"/>
      <c r="AB133" s="84"/>
    </row>
    <row r="134" spans="1:31" ht="18.75" x14ac:dyDescent="0.3">
      <c r="A134" s="104" t="s">
        <v>136</v>
      </c>
      <c r="B134" s="84"/>
      <c r="C134" s="84"/>
      <c r="D134" s="84"/>
      <c r="E134" s="84"/>
      <c r="F134" s="84"/>
      <c r="G134" s="84"/>
      <c r="H134" s="84"/>
      <c r="I134" s="84"/>
      <c r="J134" s="84"/>
      <c r="K134" s="102"/>
      <c r="L134" s="370"/>
      <c r="M134" s="370"/>
      <c r="N134" s="370"/>
      <c r="O134" s="370"/>
      <c r="P134" s="370"/>
      <c r="Q134" s="84"/>
      <c r="R134" s="84"/>
      <c r="S134" s="84"/>
      <c r="T134" s="84"/>
      <c r="U134" s="84"/>
      <c r="V134" s="84"/>
      <c r="W134" s="84"/>
      <c r="X134" s="84"/>
      <c r="Y134" s="84"/>
      <c r="Z134" s="84"/>
      <c r="AA134" s="84"/>
      <c r="AB134" s="84"/>
    </row>
    <row r="135" spans="1:31" ht="19.5" thickBot="1" x14ac:dyDescent="0.35">
      <c r="A135" s="104" t="s">
        <v>135</v>
      </c>
      <c r="B135" s="84"/>
      <c r="C135" s="84"/>
      <c r="D135" s="84"/>
      <c r="E135" s="257" t="s">
        <v>19</v>
      </c>
      <c r="F135" s="84"/>
      <c r="G135" s="102"/>
      <c r="H135" s="490" t="s">
        <v>209</v>
      </c>
      <c r="I135" s="490"/>
      <c r="J135" s="490"/>
      <c r="K135" s="490"/>
      <c r="L135" s="490"/>
      <c r="M135" s="490"/>
      <c r="N135" s="490"/>
      <c r="O135" s="490"/>
      <c r="P135" s="490"/>
      <c r="Q135" s="490"/>
      <c r="R135" s="490"/>
      <c r="S135" s="490"/>
      <c r="T135" s="490"/>
      <c r="U135" s="490"/>
      <c r="V135" s="84"/>
      <c r="W135" s="84"/>
      <c r="X135" s="84"/>
      <c r="Y135" s="84"/>
      <c r="Z135" s="84"/>
      <c r="AA135" s="84"/>
      <c r="AB135" s="84"/>
    </row>
    <row r="136" spans="1:31" ht="17.25" x14ac:dyDescent="0.3">
      <c r="A136" s="104" t="s">
        <v>134</v>
      </c>
      <c r="B136" s="84"/>
      <c r="C136" s="84"/>
      <c r="D136" s="200"/>
      <c r="E136" s="84"/>
      <c r="F136" s="84"/>
      <c r="G136" s="84"/>
      <c r="H136" s="484" t="s">
        <v>205</v>
      </c>
      <c r="I136" s="484"/>
      <c r="J136" s="484"/>
      <c r="K136" s="484"/>
      <c r="L136" s="484"/>
      <c r="M136" s="484"/>
      <c r="N136" s="484"/>
      <c r="O136" s="484"/>
      <c r="P136" s="484"/>
      <c r="Q136" s="484"/>
      <c r="R136" s="484"/>
      <c r="S136" s="484"/>
      <c r="T136" s="484"/>
      <c r="U136" s="484"/>
      <c r="V136" s="84"/>
      <c r="W136" s="84"/>
      <c r="X136" s="84"/>
      <c r="Y136" s="84"/>
      <c r="Z136" s="84"/>
      <c r="AA136" s="84"/>
      <c r="AB136" s="84"/>
    </row>
    <row r="137" spans="1:31" ht="17.25" x14ac:dyDescent="0.3">
      <c r="A137" s="84"/>
      <c r="B137" s="84"/>
      <c r="C137" s="84"/>
      <c r="D137" s="200"/>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row>
    <row r="138" spans="1:31" ht="17.25" x14ac:dyDescent="0.3">
      <c r="A138" s="84"/>
      <c r="B138" s="84"/>
      <c r="C138" s="84"/>
      <c r="D138" s="200"/>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row>
    <row r="139" spans="1:31" ht="19.5" thickBot="1" x14ac:dyDescent="0.35">
      <c r="A139" s="84"/>
      <c r="B139" s="84"/>
      <c r="C139" s="84"/>
      <c r="D139" s="84"/>
      <c r="E139" s="258" t="s">
        <v>20</v>
      </c>
      <c r="F139" s="84"/>
      <c r="G139" s="102"/>
      <c r="H139" s="490" t="s">
        <v>207</v>
      </c>
      <c r="I139" s="490"/>
      <c r="J139" s="490"/>
      <c r="K139" s="490"/>
      <c r="L139" s="490"/>
      <c r="M139" s="490"/>
      <c r="N139" s="490"/>
      <c r="O139" s="490"/>
      <c r="P139" s="490"/>
      <c r="Q139" s="490"/>
      <c r="R139" s="490"/>
      <c r="S139" s="490"/>
      <c r="T139" s="490"/>
      <c r="U139" s="490"/>
      <c r="V139" s="84"/>
      <c r="W139" s="84"/>
      <c r="X139" s="84"/>
      <c r="Y139" s="84"/>
      <c r="Z139" s="84"/>
      <c r="AA139" s="84"/>
      <c r="AB139" s="84"/>
    </row>
    <row r="140" spans="1:31" x14ac:dyDescent="0.25">
      <c r="A140" s="84"/>
      <c r="B140" s="84"/>
      <c r="C140" s="84"/>
      <c r="D140" s="84"/>
      <c r="E140" s="84"/>
      <c r="F140" s="84"/>
      <c r="G140" s="84"/>
      <c r="H140" s="484" t="s">
        <v>206</v>
      </c>
      <c r="I140" s="484"/>
      <c r="J140" s="484"/>
      <c r="K140" s="484"/>
      <c r="L140" s="484"/>
      <c r="M140" s="484"/>
      <c r="N140" s="484"/>
      <c r="O140" s="484"/>
      <c r="P140" s="484"/>
      <c r="Q140" s="484"/>
      <c r="R140" s="484"/>
      <c r="S140" s="484"/>
      <c r="T140" s="484"/>
      <c r="U140" s="484"/>
      <c r="V140" s="84"/>
      <c r="W140" s="84"/>
      <c r="X140" s="84"/>
      <c r="Y140" s="84"/>
      <c r="Z140" s="84"/>
      <c r="AA140" s="84"/>
      <c r="AB140" s="84"/>
    </row>
    <row r="141" spans="1:31"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row>
    <row r="142" spans="1:31"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row>
  </sheetData>
  <sheetProtection deleteRows="0"/>
  <mergeCells count="44">
    <mergeCell ref="H140:U140"/>
    <mergeCell ref="V5:X5"/>
    <mergeCell ref="V6:X6"/>
    <mergeCell ref="A131:B131"/>
    <mergeCell ref="D131:F131"/>
    <mergeCell ref="H135:U135"/>
    <mergeCell ref="H136:U136"/>
    <mergeCell ref="H139:U139"/>
    <mergeCell ref="A76:F76"/>
    <mergeCell ref="A80:F80"/>
    <mergeCell ref="A84:F84"/>
    <mergeCell ref="A85:F85"/>
    <mergeCell ref="A130:F130"/>
    <mergeCell ref="A50:F50"/>
    <mergeCell ref="A57:F57"/>
    <mergeCell ref="A62:F62"/>
    <mergeCell ref="A66:F66"/>
    <mergeCell ref="A72:F72"/>
    <mergeCell ref="A21:F21"/>
    <mergeCell ref="A27:F27"/>
    <mergeCell ref="A33:F33"/>
    <mergeCell ref="A39:F39"/>
    <mergeCell ref="A44:E44"/>
    <mergeCell ref="A7:B7"/>
    <mergeCell ref="C7:D7"/>
    <mergeCell ref="A10:A13"/>
    <mergeCell ref="B10:B13"/>
    <mergeCell ref="C10:C13"/>
    <mergeCell ref="D10:D13"/>
    <mergeCell ref="E10:E13"/>
    <mergeCell ref="G13:I13"/>
    <mergeCell ref="Z12:AA12"/>
    <mergeCell ref="J13:L13"/>
    <mergeCell ref="M13:O13"/>
    <mergeCell ref="P13:R13"/>
    <mergeCell ref="S13:U13"/>
    <mergeCell ref="F10:F13"/>
    <mergeCell ref="G5:N5"/>
    <mergeCell ref="G6:N6"/>
    <mergeCell ref="V13:X13"/>
    <mergeCell ref="G10:X10"/>
    <mergeCell ref="G11:L11"/>
    <mergeCell ref="M11:R11"/>
    <mergeCell ref="S11:X11"/>
  </mergeCells>
  <conditionalFormatting sqref="G63:H64 H14 J14:K20 J91:K91 M90:N91 Q64:Q65 Q14:Q20 P90:P91 P81:Q81 S79:T79 S81:T83 S90:T91 T14:T20 V79:W79 V90:W91 W14:W20 J93:K108 M94:N108 P93:Q108 S93:T108 V93:W108 J22:K26 J28:K32 V34:W34 S34:T34 P34:Q34 M34:N34 J34:K38 J40:K43 N40:N43 Q40:Q43 W40:W43 T40:T43 J51:K56 T45:T49 W45:W49 Q45:Q49 N45:N49 J45:K49 J58:K61 Q58:Q61 W58:W61 T58:T61 T63:T65 W63:W65 J63:K65 J67:K71 M67:N71 M73:N75 P73:Q73 S73:T75 V73:W75 J73:K75 J77:K79 V77:W77 S77:T77 M81:N81 J81:K83 V81:W83 V86:W88 J86:K88 M86:N88 S86:T88 Q86:Q91 P86:P88 Q35:Q38 Q74:Q75 N82:N83 Q82:Q83 J115:K129 M115:N129 P115:Q129 S115:T129 V115:W129 K109:K114 N109:N114 Q109:Q114 T109:T114 W109:W114">
    <cfRule type="cellIs" dxfId="229" priority="960" stopIfTrue="1" operator="notEqual">
      <formula>0</formula>
    </cfRule>
  </conditionalFormatting>
  <conditionalFormatting sqref="J15">
    <cfRule type="cellIs" dxfId="228" priority="902" stopIfTrue="1" operator="notEqual">
      <formula>0</formula>
    </cfRule>
  </conditionalFormatting>
  <conditionalFormatting sqref="J17:J18">
    <cfRule type="cellIs" dxfId="227" priority="888" stopIfTrue="1" operator="notEqual">
      <formula>0</formula>
    </cfRule>
  </conditionalFormatting>
  <conditionalFormatting sqref="J19">
    <cfRule type="cellIs" dxfId="226" priority="884" stopIfTrue="1" operator="notEqual">
      <formula>0</formula>
    </cfRule>
  </conditionalFormatting>
  <conditionalFormatting sqref="M13 P13 Z13:AA20 Z22:AA26 Z28:AA32 Z34:AA38 Z40:AA43 Z51:AA56 Z45:AA49 Z58:AA61 Z63:AA65 Z67:AA71 Z73:AA75 Z77:AA79 Z81:AA83 Z86:AA129">
    <cfRule type="cellIs" dxfId="225" priority="1147" stopIfTrue="1" operator="notEqual">
      <formula>0</formula>
    </cfRule>
  </conditionalFormatting>
  <conditionalFormatting sqref="G13 J13">
    <cfRule type="cellIs" dxfId="224" priority="1145" stopIfTrue="1" operator="notEqual">
      <formula>0</formula>
    </cfRule>
  </conditionalFormatting>
  <conditionalFormatting sqref="S13 V13">
    <cfRule type="cellIs" dxfId="223" priority="1146" stopIfTrue="1" operator="notEqual">
      <formula>0</formula>
    </cfRule>
  </conditionalFormatting>
  <conditionalFormatting sqref="Q63">
    <cfRule type="cellIs" dxfId="222" priority="800" stopIfTrue="1" operator="notEqual">
      <formula>0</formula>
    </cfRule>
  </conditionalFormatting>
  <conditionalFormatting sqref="N93">
    <cfRule type="cellIs" dxfId="221" priority="678" stopIfTrue="1" operator="notEqual">
      <formula>0</formula>
    </cfRule>
  </conditionalFormatting>
  <conditionalFormatting sqref="G78">
    <cfRule type="cellIs" dxfId="220" priority="384" stopIfTrue="1" operator="notEqual">
      <formula>0</formula>
    </cfRule>
  </conditionalFormatting>
  <conditionalFormatting sqref="G78">
    <cfRule type="cellIs" dxfId="219" priority="383" stopIfTrue="1" operator="notEqual">
      <formula>0</formula>
    </cfRule>
  </conditionalFormatting>
  <conditionalFormatting sqref="T78">
    <cfRule type="cellIs" dxfId="218" priority="374" stopIfTrue="1" operator="notEqual">
      <formula>0</formula>
    </cfRule>
  </conditionalFormatting>
  <conditionalFormatting sqref="S78">
    <cfRule type="cellIs" dxfId="217" priority="373" stopIfTrue="1" operator="notEqual">
      <formula>0</formula>
    </cfRule>
  </conditionalFormatting>
  <conditionalFormatting sqref="S78">
    <cfRule type="cellIs" dxfId="216" priority="372" stopIfTrue="1" operator="notEqual">
      <formula>0</formula>
    </cfRule>
  </conditionalFormatting>
  <conditionalFormatting sqref="W78">
    <cfRule type="cellIs" dxfId="215" priority="371" stopIfTrue="1" operator="notEqual">
      <formula>0</formula>
    </cfRule>
  </conditionalFormatting>
  <conditionalFormatting sqref="V78">
    <cfRule type="cellIs" dxfId="214" priority="370" stopIfTrue="1" operator="notEqual">
      <formula>0</formula>
    </cfRule>
  </conditionalFormatting>
  <conditionalFormatting sqref="V78">
    <cfRule type="cellIs" dxfId="213" priority="369" stopIfTrue="1" operator="notEqual">
      <formula>0</formula>
    </cfRule>
  </conditionalFormatting>
  <conditionalFormatting sqref="J90">
    <cfRule type="cellIs" dxfId="212" priority="326" stopIfTrue="1" operator="notEqual">
      <formula>0</formula>
    </cfRule>
  </conditionalFormatting>
  <conditionalFormatting sqref="K90">
    <cfRule type="cellIs" dxfId="211" priority="327" stopIfTrue="1" operator="notEqual">
      <formula>0</formula>
    </cfRule>
  </conditionalFormatting>
  <conditionalFormatting sqref="J14">
    <cfRule type="cellIs" dxfId="210" priority="309" stopIfTrue="1" operator="notEqual">
      <formula>0</formula>
    </cfRule>
  </conditionalFormatting>
  <conditionalFormatting sqref="M93">
    <cfRule type="cellIs" dxfId="209" priority="170" stopIfTrue="1" operator="notEqual">
      <formula>0</formula>
    </cfRule>
  </conditionalFormatting>
  <conditionalFormatting sqref="G89">
    <cfRule type="cellIs" dxfId="208" priority="132" stopIfTrue="1" operator="notEqual">
      <formula>0</formula>
    </cfRule>
  </conditionalFormatting>
  <conditionalFormatting sqref="G89">
    <cfRule type="cellIs" dxfId="207" priority="131" stopIfTrue="1" operator="notEqual">
      <formula>0</formula>
    </cfRule>
  </conditionalFormatting>
  <conditionalFormatting sqref="K89">
    <cfRule type="cellIs" dxfId="206" priority="128" stopIfTrue="1" operator="notEqual">
      <formula>0</formula>
    </cfRule>
  </conditionalFormatting>
  <conditionalFormatting sqref="J89">
    <cfRule type="cellIs" dxfId="205" priority="127" stopIfTrue="1" operator="notEqual">
      <formula>0</formula>
    </cfRule>
  </conditionalFormatting>
  <conditionalFormatting sqref="J89">
    <cfRule type="cellIs" dxfId="204" priority="126" stopIfTrue="1" operator="notEqual">
      <formula>0</formula>
    </cfRule>
  </conditionalFormatting>
  <conditionalFormatting sqref="M89:N89">
    <cfRule type="cellIs" dxfId="203" priority="123" stopIfTrue="1" operator="notEqual">
      <formula>0</formula>
    </cfRule>
  </conditionalFormatting>
  <conditionalFormatting sqref="P89">
    <cfRule type="cellIs" dxfId="202" priority="119" stopIfTrue="1" operator="notEqual">
      <formula>0</formula>
    </cfRule>
  </conditionalFormatting>
  <conditionalFormatting sqref="P89">
    <cfRule type="cellIs" dxfId="201" priority="118" stopIfTrue="1" operator="notEqual">
      <formula>0</formula>
    </cfRule>
  </conditionalFormatting>
  <conditionalFormatting sqref="T89">
    <cfRule type="cellIs" dxfId="200" priority="115" stopIfTrue="1" operator="notEqual">
      <formula>0</formula>
    </cfRule>
  </conditionalFormatting>
  <conditionalFormatting sqref="S89">
    <cfRule type="cellIs" dxfId="199" priority="114" stopIfTrue="1" operator="notEqual">
      <formula>0</formula>
    </cfRule>
  </conditionalFormatting>
  <conditionalFormatting sqref="S89">
    <cfRule type="cellIs" dxfId="198" priority="113" stopIfTrue="1" operator="notEqual">
      <formula>0</formula>
    </cfRule>
  </conditionalFormatting>
  <conditionalFormatting sqref="W89">
    <cfRule type="cellIs" dxfId="197" priority="110" stopIfTrue="1" operator="notEqual">
      <formula>0</formula>
    </cfRule>
  </conditionalFormatting>
  <conditionalFormatting sqref="V89">
    <cfRule type="cellIs" dxfId="196" priority="109" stopIfTrue="1" operator="notEqual">
      <formula>0</formula>
    </cfRule>
  </conditionalFormatting>
  <conditionalFormatting sqref="V89">
    <cfRule type="cellIs" dxfId="195" priority="108" stopIfTrue="1" operator="notEqual">
      <formula>0</formula>
    </cfRule>
  </conditionalFormatting>
  <conditionalFormatting sqref="G14">
    <cfRule type="cellIs" dxfId="194" priority="87" stopIfTrue="1" operator="notEqual">
      <formula>0</formula>
    </cfRule>
  </conditionalFormatting>
  <conditionalFormatting sqref="G14">
    <cfRule type="cellIs" dxfId="193" priority="86" stopIfTrue="1" operator="notEqual">
      <formula>0</formula>
    </cfRule>
  </conditionalFormatting>
  <conditionalFormatting sqref="M14:N20">
    <cfRule type="cellIs" dxfId="192" priority="85" stopIfTrue="1" operator="notEqual">
      <formula>0</formula>
    </cfRule>
  </conditionalFormatting>
  <conditionalFormatting sqref="M14">
    <cfRule type="cellIs" dxfId="191" priority="84" stopIfTrue="1" operator="notEqual">
      <formula>0</formula>
    </cfRule>
  </conditionalFormatting>
  <conditionalFormatting sqref="M16">
    <cfRule type="cellIs" dxfId="190" priority="83" stopIfTrue="1" operator="notEqual">
      <formula>0</formula>
    </cfRule>
  </conditionalFormatting>
  <conditionalFormatting sqref="M19">
    <cfRule type="cellIs" dxfId="189" priority="82" stopIfTrue="1" operator="notEqual">
      <formula>0</formula>
    </cfRule>
  </conditionalFormatting>
  <conditionalFormatting sqref="M20">
    <cfRule type="cellIs" dxfId="188" priority="81" stopIfTrue="1" operator="notEqual">
      <formula>0</formula>
    </cfRule>
  </conditionalFormatting>
  <conditionalFormatting sqref="P14:P20">
    <cfRule type="cellIs" dxfId="187" priority="80" stopIfTrue="1" operator="notEqual">
      <formula>0</formula>
    </cfRule>
  </conditionalFormatting>
  <conditionalFormatting sqref="P14">
    <cfRule type="cellIs" dxfId="186" priority="79" stopIfTrue="1" operator="notEqual">
      <formula>0</formula>
    </cfRule>
  </conditionalFormatting>
  <conditionalFormatting sqref="P16">
    <cfRule type="cellIs" dxfId="185" priority="78" stopIfTrue="1" operator="notEqual">
      <formula>0</formula>
    </cfRule>
  </conditionalFormatting>
  <conditionalFormatting sqref="P19">
    <cfRule type="cellIs" dxfId="184" priority="77" stopIfTrue="1" operator="notEqual">
      <formula>0</formula>
    </cfRule>
  </conditionalFormatting>
  <conditionalFormatting sqref="S14:S20">
    <cfRule type="cellIs" dxfId="183" priority="76" stopIfTrue="1" operator="notEqual">
      <formula>0</formula>
    </cfRule>
  </conditionalFormatting>
  <conditionalFormatting sqref="V14:V20">
    <cfRule type="cellIs" dxfId="182" priority="75" stopIfTrue="1" operator="notEqual">
      <formula>0</formula>
    </cfRule>
  </conditionalFormatting>
  <conditionalFormatting sqref="P67:Q71">
    <cfRule type="cellIs" dxfId="181" priority="74" stopIfTrue="1" operator="notEqual">
      <formula>0</formula>
    </cfRule>
  </conditionalFormatting>
  <conditionalFormatting sqref="S67:T71">
    <cfRule type="cellIs" dxfId="180" priority="73" stopIfTrue="1" operator="notEqual">
      <formula>0</formula>
    </cfRule>
  </conditionalFormatting>
  <conditionalFormatting sqref="V67:W71">
    <cfRule type="cellIs" dxfId="179" priority="72" stopIfTrue="1" operator="notEqual">
      <formula>0</formula>
    </cfRule>
  </conditionalFormatting>
  <conditionalFormatting sqref="M45:M49">
    <cfRule type="cellIs" dxfId="178" priority="71" stopIfTrue="1" operator="notEqual">
      <formula>0</formula>
    </cfRule>
  </conditionalFormatting>
  <conditionalFormatting sqref="P45:P49">
    <cfRule type="cellIs" dxfId="177" priority="70" stopIfTrue="1" operator="notEqual">
      <formula>0</formula>
    </cfRule>
  </conditionalFormatting>
  <conditionalFormatting sqref="S45:S49">
    <cfRule type="cellIs" dxfId="176" priority="69" stopIfTrue="1" operator="notEqual">
      <formula>0</formula>
    </cfRule>
  </conditionalFormatting>
  <conditionalFormatting sqref="V45:V49">
    <cfRule type="cellIs" dxfId="175" priority="68" stopIfTrue="1" operator="notEqual">
      <formula>0</formula>
    </cfRule>
  </conditionalFormatting>
  <conditionalFormatting sqref="M22:N26">
    <cfRule type="cellIs" dxfId="174" priority="67" stopIfTrue="1" operator="notEqual">
      <formula>0</formula>
    </cfRule>
  </conditionalFormatting>
  <conditionalFormatting sqref="P22:Q26">
    <cfRule type="cellIs" dxfId="173" priority="66" stopIfTrue="1" operator="notEqual">
      <formula>0</formula>
    </cfRule>
  </conditionalFormatting>
  <conditionalFormatting sqref="S22:T26">
    <cfRule type="cellIs" dxfId="172" priority="65" stopIfTrue="1" operator="notEqual">
      <formula>0</formula>
    </cfRule>
  </conditionalFormatting>
  <conditionalFormatting sqref="V22:W26">
    <cfRule type="cellIs" dxfId="171" priority="64" stopIfTrue="1" operator="notEqual">
      <formula>0</formula>
    </cfRule>
  </conditionalFormatting>
  <conditionalFormatting sqref="M28:N32">
    <cfRule type="cellIs" dxfId="170" priority="63" stopIfTrue="1" operator="notEqual">
      <formula>0</formula>
    </cfRule>
  </conditionalFormatting>
  <conditionalFormatting sqref="P28:Q32">
    <cfRule type="cellIs" dxfId="169" priority="62" stopIfTrue="1" operator="notEqual">
      <formula>0</formula>
    </cfRule>
  </conditionalFormatting>
  <conditionalFormatting sqref="S28:T32">
    <cfRule type="cellIs" dxfId="168" priority="61" stopIfTrue="1" operator="notEqual">
      <formula>0</formula>
    </cfRule>
  </conditionalFormatting>
  <conditionalFormatting sqref="V28:W32">
    <cfRule type="cellIs" dxfId="167" priority="60" stopIfTrue="1" operator="notEqual">
      <formula>0</formula>
    </cfRule>
  </conditionalFormatting>
  <conditionalFormatting sqref="M35:N38">
    <cfRule type="cellIs" dxfId="166" priority="59" stopIfTrue="1" operator="notEqual">
      <formula>0</formula>
    </cfRule>
  </conditionalFormatting>
  <conditionalFormatting sqref="P35:P38">
    <cfRule type="cellIs" dxfId="165" priority="58" stopIfTrue="1" operator="notEqual">
      <formula>0</formula>
    </cfRule>
  </conditionalFormatting>
  <conditionalFormatting sqref="S36:T38">
    <cfRule type="cellIs" dxfId="164" priority="57" stopIfTrue="1" operator="notEqual">
      <formula>0</formula>
    </cfRule>
  </conditionalFormatting>
  <conditionalFormatting sqref="V36:W38">
    <cfRule type="cellIs" dxfId="163" priority="56" stopIfTrue="1" operator="notEqual">
      <formula>0</formula>
    </cfRule>
  </conditionalFormatting>
  <conditionalFormatting sqref="M40:M43">
    <cfRule type="cellIs" dxfId="162" priority="55" stopIfTrue="1" operator="notEqual">
      <formula>0</formula>
    </cfRule>
  </conditionalFormatting>
  <conditionalFormatting sqref="P40:P43">
    <cfRule type="cellIs" dxfId="161" priority="54" stopIfTrue="1" operator="notEqual">
      <formula>0</formula>
    </cfRule>
  </conditionalFormatting>
  <conditionalFormatting sqref="S40:S43">
    <cfRule type="cellIs" dxfId="160" priority="53" stopIfTrue="1" operator="notEqual">
      <formula>0</formula>
    </cfRule>
  </conditionalFormatting>
  <conditionalFormatting sqref="V40:V43">
    <cfRule type="cellIs" dxfId="159" priority="52" stopIfTrue="1" operator="notEqual">
      <formula>0</formula>
    </cfRule>
  </conditionalFormatting>
  <conditionalFormatting sqref="M51:N56">
    <cfRule type="cellIs" dxfId="158" priority="51" stopIfTrue="1" operator="notEqual">
      <formula>0</formula>
    </cfRule>
  </conditionalFormatting>
  <conditionalFormatting sqref="P51:Q56">
    <cfRule type="cellIs" dxfId="157" priority="50" stopIfTrue="1" operator="notEqual">
      <formula>0</formula>
    </cfRule>
  </conditionalFormatting>
  <conditionalFormatting sqref="S51:T56">
    <cfRule type="cellIs" dxfId="156" priority="49" stopIfTrue="1" operator="notEqual">
      <formula>0</formula>
    </cfRule>
  </conditionalFormatting>
  <conditionalFormatting sqref="V51:W56">
    <cfRule type="cellIs" dxfId="155" priority="48" stopIfTrue="1" operator="notEqual">
      <formula>0</formula>
    </cfRule>
  </conditionalFormatting>
  <conditionalFormatting sqref="M58:N61">
    <cfRule type="cellIs" dxfId="154" priority="47" stopIfTrue="1" operator="notEqual">
      <formula>0</formula>
    </cfRule>
  </conditionalFormatting>
  <conditionalFormatting sqref="P58:P61">
    <cfRule type="cellIs" dxfId="153" priority="46" stopIfTrue="1" operator="notEqual">
      <formula>0</formula>
    </cfRule>
  </conditionalFormatting>
  <conditionalFormatting sqref="S58:S61">
    <cfRule type="cellIs" dxfId="152" priority="45" stopIfTrue="1" operator="notEqual">
      <formula>0</formula>
    </cfRule>
  </conditionalFormatting>
  <conditionalFormatting sqref="V58:V61">
    <cfRule type="cellIs" dxfId="151" priority="44" stopIfTrue="1" operator="notEqual">
      <formula>0</formula>
    </cfRule>
  </conditionalFormatting>
  <conditionalFormatting sqref="M63:N65">
    <cfRule type="cellIs" dxfId="150" priority="43" stopIfTrue="1" operator="notEqual">
      <formula>0</formula>
    </cfRule>
  </conditionalFormatting>
  <conditionalFormatting sqref="P64:P65">
    <cfRule type="cellIs" dxfId="149" priority="42" stopIfTrue="1" operator="notEqual">
      <formula>0</formula>
    </cfRule>
  </conditionalFormatting>
  <conditionalFormatting sqref="P63">
    <cfRule type="cellIs" dxfId="148" priority="41" stopIfTrue="1" operator="notEqual">
      <formula>0</formula>
    </cfRule>
  </conditionalFormatting>
  <conditionalFormatting sqref="S63:S65">
    <cfRule type="cellIs" dxfId="147" priority="40" stopIfTrue="1" operator="notEqual">
      <formula>0</formula>
    </cfRule>
  </conditionalFormatting>
  <conditionalFormatting sqref="V63:V65">
    <cfRule type="cellIs" dxfId="146" priority="39" stopIfTrue="1" operator="notEqual">
      <formula>0</formula>
    </cfRule>
  </conditionalFormatting>
  <conditionalFormatting sqref="P74:P75">
    <cfRule type="cellIs" dxfId="145" priority="38" stopIfTrue="1" operator="notEqual">
      <formula>0</formula>
    </cfRule>
  </conditionalFormatting>
  <conditionalFormatting sqref="M82:M83">
    <cfRule type="cellIs" dxfId="144" priority="37" stopIfTrue="1" operator="notEqual">
      <formula>0</formula>
    </cfRule>
  </conditionalFormatting>
  <conditionalFormatting sqref="P82:P83">
    <cfRule type="cellIs" dxfId="143" priority="36" stopIfTrue="1" operator="notEqual">
      <formula>0</formula>
    </cfRule>
  </conditionalFormatting>
  <conditionalFormatting sqref="M77:N79">
    <cfRule type="cellIs" dxfId="142" priority="35" stopIfTrue="1" operator="notEqual">
      <formula>0</formula>
    </cfRule>
  </conditionalFormatting>
  <conditionalFormatting sqref="P79:Q79 P77:Q77">
    <cfRule type="cellIs" dxfId="141" priority="34" stopIfTrue="1" operator="notEqual">
      <formula>0</formula>
    </cfRule>
  </conditionalFormatting>
  <conditionalFormatting sqref="Q78">
    <cfRule type="cellIs" dxfId="140" priority="33" stopIfTrue="1" operator="notEqual">
      <formula>0</formula>
    </cfRule>
  </conditionalFormatting>
  <conditionalFormatting sqref="P78">
    <cfRule type="cellIs" dxfId="139" priority="32" stopIfTrue="1" operator="notEqual">
      <formula>0</formula>
    </cfRule>
  </conditionalFormatting>
  <conditionalFormatting sqref="P78">
    <cfRule type="cellIs" dxfId="138" priority="31" stopIfTrue="1" operator="notEqual">
      <formula>0</formula>
    </cfRule>
  </conditionalFormatting>
  <conditionalFormatting sqref="J109">
    <cfRule type="cellIs" dxfId="137" priority="30" stopIfTrue="1" operator="notEqual">
      <formula>0</formula>
    </cfRule>
  </conditionalFormatting>
  <conditionalFormatting sqref="M109">
    <cfRule type="cellIs" dxfId="136" priority="29" stopIfTrue="1" operator="notEqual">
      <formula>0</formula>
    </cfRule>
  </conditionalFormatting>
  <conditionalFormatting sqref="P109">
    <cfRule type="cellIs" dxfId="135" priority="28" stopIfTrue="1" operator="notEqual">
      <formula>0</formula>
    </cfRule>
  </conditionalFormatting>
  <conditionalFormatting sqref="S109">
    <cfRule type="cellIs" dxfId="134" priority="27" stopIfTrue="1" operator="notEqual">
      <formula>0</formula>
    </cfRule>
  </conditionalFormatting>
  <conditionalFormatting sqref="V109">
    <cfRule type="cellIs" dxfId="133" priority="26" stopIfTrue="1" operator="notEqual">
      <formula>0</formula>
    </cfRule>
  </conditionalFormatting>
  <conditionalFormatting sqref="J110">
    <cfRule type="cellIs" dxfId="132" priority="25" stopIfTrue="1" operator="notEqual">
      <formula>0</formula>
    </cfRule>
  </conditionalFormatting>
  <conditionalFormatting sqref="M110">
    <cfRule type="cellIs" dxfId="131" priority="24" stopIfTrue="1" operator="notEqual">
      <formula>0</formula>
    </cfRule>
  </conditionalFormatting>
  <conditionalFormatting sqref="P110">
    <cfRule type="cellIs" dxfId="130" priority="23" stopIfTrue="1" operator="notEqual">
      <formula>0</formula>
    </cfRule>
  </conditionalFormatting>
  <conditionalFormatting sqref="S110">
    <cfRule type="cellIs" dxfId="129" priority="22" stopIfTrue="1" operator="notEqual">
      <formula>0</formula>
    </cfRule>
  </conditionalFormatting>
  <conditionalFormatting sqref="V110">
    <cfRule type="cellIs" dxfId="128" priority="21" stopIfTrue="1" operator="notEqual">
      <formula>0</formula>
    </cfRule>
  </conditionalFormatting>
  <conditionalFormatting sqref="J111">
    <cfRule type="cellIs" dxfId="127" priority="20" stopIfTrue="1" operator="notEqual">
      <formula>0</formula>
    </cfRule>
  </conditionalFormatting>
  <conditionalFormatting sqref="M111">
    <cfRule type="cellIs" dxfId="126" priority="19" stopIfTrue="1" operator="notEqual">
      <formula>0</formula>
    </cfRule>
  </conditionalFormatting>
  <conditionalFormatting sqref="P111">
    <cfRule type="cellIs" dxfId="125" priority="18" stopIfTrue="1" operator="notEqual">
      <formula>0</formula>
    </cfRule>
  </conditionalFormatting>
  <conditionalFormatting sqref="S111">
    <cfRule type="cellIs" dxfId="124" priority="17" stopIfTrue="1" operator="notEqual">
      <formula>0</formula>
    </cfRule>
  </conditionalFormatting>
  <conditionalFormatting sqref="V111">
    <cfRule type="cellIs" dxfId="123" priority="16" stopIfTrue="1" operator="notEqual">
      <formula>0</formula>
    </cfRule>
  </conditionalFormatting>
  <conditionalFormatting sqref="J112">
    <cfRule type="cellIs" dxfId="122" priority="15" stopIfTrue="1" operator="notEqual">
      <formula>0</formula>
    </cfRule>
  </conditionalFormatting>
  <conditionalFormatting sqref="M112">
    <cfRule type="cellIs" dxfId="121" priority="14" stopIfTrue="1" operator="notEqual">
      <formula>0</formula>
    </cfRule>
  </conditionalFormatting>
  <conditionalFormatting sqref="P112">
    <cfRule type="cellIs" dxfId="120" priority="13" stopIfTrue="1" operator="notEqual">
      <formula>0</formula>
    </cfRule>
  </conditionalFormatting>
  <conditionalFormatting sqref="S112">
    <cfRule type="cellIs" dxfId="119" priority="12" stopIfTrue="1" operator="notEqual">
      <formula>0</formula>
    </cfRule>
  </conditionalFormatting>
  <conditionalFormatting sqref="V112">
    <cfRule type="cellIs" dxfId="118" priority="11" stopIfTrue="1" operator="notEqual">
      <formula>0</formula>
    </cfRule>
  </conditionalFormatting>
  <conditionalFormatting sqref="J113">
    <cfRule type="cellIs" dxfId="117" priority="10" stopIfTrue="1" operator="notEqual">
      <formula>0</formula>
    </cfRule>
  </conditionalFormatting>
  <conditionalFormatting sqref="M113">
    <cfRule type="cellIs" dxfId="116" priority="9" stopIfTrue="1" operator="notEqual">
      <formula>0</formula>
    </cfRule>
  </conditionalFormatting>
  <conditionalFormatting sqref="P113">
    <cfRule type="cellIs" dxfId="115" priority="8" stopIfTrue="1" operator="notEqual">
      <formula>0</formula>
    </cfRule>
  </conditionalFormatting>
  <conditionalFormatting sqref="S113">
    <cfRule type="cellIs" dxfId="114" priority="7" stopIfTrue="1" operator="notEqual">
      <formula>0</formula>
    </cfRule>
  </conditionalFormatting>
  <conditionalFormatting sqref="V113">
    <cfRule type="cellIs" dxfId="113" priority="6" stopIfTrue="1" operator="notEqual">
      <formula>0</formula>
    </cfRule>
  </conditionalFormatting>
  <conditionalFormatting sqref="J114">
    <cfRule type="cellIs" dxfId="112" priority="5" stopIfTrue="1" operator="notEqual">
      <formula>0</formula>
    </cfRule>
  </conditionalFormatting>
  <conditionalFormatting sqref="M114">
    <cfRule type="cellIs" dxfId="111" priority="4" stopIfTrue="1" operator="notEqual">
      <formula>0</formula>
    </cfRule>
  </conditionalFormatting>
  <conditionalFormatting sqref="P114">
    <cfRule type="cellIs" dxfId="110" priority="3" stopIfTrue="1" operator="notEqual">
      <formula>0</formula>
    </cfRule>
  </conditionalFormatting>
  <conditionalFormatting sqref="S114">
    <cfRule type="cellIs" dxfId="109" priority="2" stopIfTrue="1" operator="notEqual">
      <formula>0</formula>
    </cfRule>
  </conditionalFormatting>
  <conditionalFormatting sqref="V114">
    <cfRule type="cellIs" dxfId="108"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T7:V7"/>
  </dataValidations>
  <printOptions horizontalCentered="1" verticalCentered="1"/>
  <pageMargins left="0.23622047244094491" right="0.23622047244094491" top="0.74803149606299213" bottom="0.74803149606299213" header="0.31496062992125984" footer="0.31496062992125984"/>
  <pageSetup scale="31" orientation="landscape" r:id="rId1"/>
  <rowBreaks count="1" manualBreakCount="1">
    <brk id="55" max="4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CA146"/>
  <sheetViews>
    <sheetView tabSelected="1" topLeftCell="A73" zoomScale="66" zoomScaleNormal="66" zoomScaleSheetLayoutView="77" workbookViewId="0">
      <selection activeCell="C165" sqref="C165:C167"/>
    </sheetView>
  </sheetViews>
  <sheetFormatPr baseColWidth="10" defaultRowHeight="15" x14ac:dyDescent="0.25"/>
  <cols>
    <col min="1" max="1" width="17.42578125" customWidth="1"/>
    <col min="2" max="2" width="13.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58" width="4.7109375" customWidth="1"/>
    <col min="59" max="59" width="4.42578125" customWidth="1"/>
    <col min="60"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6.28515625" customWidth="1"/>
    <col min="72" max="72" width="5.7109375" customWidth="1"/>
    <col min="73" max="73" width="9.28515625" customWidth="1"/>
    <col min="74" max="74" width="9.28515625" hidden="1" customWidth="1"/>
    <col min="75" max="75" width="9.28515625" customWidth="1"/>
    <col min="76" max="76" width="8.42578125" bestFit="1" customWidth="1"/>
    <col min="77" max="77" width="7.7109375" bestFit="1" customWidth="1"/>
    <col min="78" max="79" width="6.28515625" bestFit="1" customWidth="1"/>
  </cols>
  <sheetData>
    <row r="1" spans="1:7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row>
    <row r="2" spans="1:71"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row>
    <row r="3" spans="1:71" ht="15" customHeight="1" x14ac:dyDescent="0.25">
      <c r="A3" s="84"/>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row>
    <row r="4" spans="1:71" ht="15" customHeight="1" x14ac:dyDescent="0.25">
      <c r="A4" s="84"/>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row>
    <row r="5" spans="1:71" ht="24.75" customHeight="1" x14ac:dyDescent="0.25">
      <c r="A5" s="84"/>
      <c r="B5" s="84"/>
      <c r="C5" s="84"/>
      <c r="D5" s="475"/>
      <c r="E5" s="475"/>
      <c r="F5" s="475"/>
      <c r="G5" s="475"/>
      <c r="H5" s="475"/>
      <c r="I5" s="475"/>
      <c r="J5" s="475"/>
      <c r="K5" s="475"/>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row>
    <row r="6" spans="1:71" ht="24.75" customHeight="1" x14ac:dyDescent="0.25">
      <c r="A6" s="84"/>
      <c r="B6" s="371"/>
      <c r="C6" s="371"/>
      <c r="D6" s="371"/>
      <c r="E6" s="371"/>
      <c r="F6" s="371"/>
      <c r="G6" s="371"/>
      <c r="H6" s="371"/>
      <c r="I6" s="371"/>
      <c r="J6" s="371"/>
      <c r="K6" s="371"/>
      <c r="L6" s="371"/>
      <c r="M6" s="371"/>
      <c r="N6" s="476" t="s">
        <v>0</v>
      </c>
      <c r="O6" s="476"/>
      <c r="P6" s="476"/>
      <c r="Q6" s="476"/>
      <c r="R6" s="476"/>
      <c r="S6" s="476"/>
      <c r="T6" s="476"/>
      <c r="U6" s="476"/>
      <c r="V6" s="476"/>
      <c r="W6" s="476"/>
      <c r="X6" s="476"/>
      <c r="Y6" s="476"/>
      <c r="Z6" s="476"/>
      <c r="AA6" s="476"/>
      <c r="AB6" s="476"/>
      <c r="AC6" s="476"/>
      <c r="AD6" s="476"/>
      <c r="AE6" s="476"/>
      <c r="AF6" s="476"/>
      <c r="AG6" s="476"/>
      <c r="AH6" s="476"/>
      <c r="AI6" s="476"/>
      <c r="AJ6" s="476"/>
      <c r="AK6" s="476"/>
      <c r="AL6" s="476"/>
      <c r="AM6" s="476"/>
      <c r="AN6" s="476"/>
      <c r="AO6" s="476"/>
      <c r="AP6" s="371"/>
      <c r="AQ6" s="371"/>
      <c r="AR6" s="371"/>
      <c r="AS6" s="371"/>
      <c r="AT6" s="84"/>
      <c r="AU6" s="84"/>
      <c r="AV6" s="84"/>
      <c r="AW6" s="84"/>
      <c r="AX6" s="84"/>
      <c r="AY6" s="84"/>
      <c r="AZ6" s="84"/>
      <c r="BA6" s="84"/>
      <c r="BB6" s="84"/>
      <c r="BC6" s="84"/>
      <c r="BD6" s="84"/>
      <c r="BE6" s="84"/>
      <c r="BF6" s="84"/>
      <c r="BG6" s="84"/>
      <c r="BH6" s="84"/>
      <c r="BI6" s="84"/>
      <c r="BJ6" s="84"/>
      <c r="BK6" s="84"/>
      <c r="BL6" s="84"/>
      <c r="BM6" s="84"/>
      <c r="BN6" s="84"/>
      <c r="BO6" s="84"/>
      <c r="BP6" s="84"/>
      <c r="BQ6" s="84"/>
      <c r="BR6" s="84"/>
      <c r="BS6" s="84"/>
    </row>
    <row r="7" spans="1:71" ht="24.75" customHeight="1" x14ac:dyDescent="0.25">
      <c r="A7" s="85"/>
      <c r="B7" s="84"/>
      <c r="C7" s="84"/>
      <c r="D7" s="84"/>
      <c r="E7" s="371"/>
      <c r="F7" s="371"/>
      <c r="G7" s="371"/>
      <c r="H7" s="371"/>
      <c r="I7" s="371"/>
      <c r="J7" s="371"/>
      <c r="K7" s="371"/>
      <c r="L7" s="371"/>
      <c r="M7" s="371"/>
      <c r="N7" s="476" t="s">
        <v>123</v>
      </c>
      <c r="O7" s="476"/>
      <c r="P7" s="476"/>
      <c r="Q7" s="476"/>
      <c r="R7" s="476"/>
      <c r="S7" s="476"/>
      <c r="T7" s="476"/>
      <c r="U7" s="476"/>
      <c r="V7" s="476"/>
      <c r="W7" s="476"/>
      <c r="X7" s="476"/>
      <c r="Y7" s="476"/>
      <c r="Z7" s="476"/>
      <c r="AA7" s="476"/>
      <c r="AB7" s="476"/>
      <c r="AC7" s="476"/>
      <c r="AD7" s="476"/>
      <c r="AE7" s="476"/>
      <c r="AF7" s="476"/>
      <c r="AG7" s="476"/>
      <c r="AH7" s="476"/>
      <c r="AI7" s="476"/>
      <c r="AJ7" s="476"/>
      <c r="AK7" s="476"/>
      <c r="AL7" s="476"/>
      <c r="AM7" s="476"/>
      <c r="AN7" s="476"/>
      <c r="AO7" s="476"/>
      <c r="AP7" s="84"/>
      <c r="AQ7" s="84"/>
      <c r="AR7" s="84"/>
      <c r="AS7" s="84"/>
      <c r="AT7" s="84"/>
      <c r="AU7" s="84"/>
      <c r="AV7" s="84"/>
      <c r="AW7" s="84"/>
      <c r="AX7" s="84"/>
      <c r="AY7" s="84"/>
      <c r="AZ7" s="84"/>
      <c r="BA7" s="84"/>
      <c r="BB7" s="84"/>
      <c r="BC7" s="84"/>
      <c r="BD7" s="84"/>
      <c r="BE7" s="84"/>
      <c r="BF7" s="84"/>
      <c r="BG7" s="84"/>
      <c r="BH7" s="84"/>
      <c r="BI7" s="84"/>
      <c r="BJ7" s="84"/>
      <c r="BK7" s="84"/>
      <c r="BL7" s="84"/>
      <c r="BM7" s="84"/>
      <c r="BN7" s="565" t="s">
        <v>1</v>
      </c>
      <c r="BO7" s="565"/>
      <c r="BP7" s="565"/>
      <c r="BQ7" s="565"/>
      <c r="BR7" s="565"/>
      <c r="BS7" s="84"/>
    </row>
    <row r="8" spans="1:71" ht="18" customHeight="1" thickBot="1" x14ac:dyDescent="0.3">
      <c r="A8" s="478" t="s">
        <v>2</v>
      </c>
      <c r="B8" s="478"/>
      <c r="C8" s="479" t="s">
        <v>158</v>
      </c>
      <c r="D8" s="479"/>
      <c r="E8" s="86"/>
      <c r="F8" s="86"/>
      <c r="G8" s="86"/>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c r="AX8" s="84"/>
      <c r="AY8" s="84"/>
      <c r="AZ8" s="84"/>
      <c r="BA8" s="84"/>
      <c r="BB8" s="84"/>
      <c r="BC8" s="84"/>
      <c r="BD8" s="84"/>
      <c r="BE8" s="84"/>
      <c r="BF8" s="87" t="s">
        <v>3</v>
      </c>
      <c r="BG8" s="84"/>
      <c r="BH8" s="84"/>
      <c r="BI8" s="88"/>
      <c r="BJ8" s="88"/>
      <c r="BK8" s="372" t="s">
        <v>159</v>
      </c>
      <c r="BL8" s="89"/>
      <c r="BM8" s="89"/>
      <c r="BN8" s="565" t="s">
        <v>133</v>
      </c>
      <c r="BO8" s="565"/>
      <c r="BP8" s="565"/>
      <c r="BQ8" s="565"/>
      <c r="BR8" s="565"/>
      <c r="BS8" s="84"/>
    </row>
    <row r="9" spans="1:71" ht="15.75" thickBot="1" x14ac:dyDescent="0.3">
      <c r="A9" s="84"/>
      <c r="B9" s="84"/>
      <c r="C9" s="84"/>
      <c r="D9" s="84"/>
      <c r="E9" s="373"/>
      <c r="F9" s="373"/>
      <c r="G9" s="374"/>
      <c r="H9" s="374"/>
      <c r="I9" s="374"/>
      <c r="J9" s="374"/>
      <c r="K9" s="374"/>
      <c r="L9" s="374"/>
      <c r="M9" s="374"/>
      <c r="N9" s="374"/>
      <c r="O9" s="374"/>
      <c r="P9" s="374"/>
      <c r="Q9" s="374"/>
      <c r="R9" s="374"/>
      <c r="S9" s="374"/>
      <c r="T9" s="37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row>
    <row r="10" spans="1:71" ht="15.75" customHeight="1" thickBot="1" x14ac:dyDescent="0.3">
      <c r="A10" s="468" t="s">
        <v>4</v>
      </c>
      <c r="B10" s="468" t="s">
        <v>5</v>
      </c>
      <c r="C10" s="468" t="s">
        <v>6</v>
      </c>
      <c r="D10" s="468" t="s">
        <v>7</v>
      </c>
      <c r="E10" s="502" t="s">
        <v>124</v>
      </c>
      <c r="F10" s="468" t="s">
        <v>9</v>
      </c>
      <c r="G10" s="500" t="s">
        <v>21</v>
      </c>
      <c r="H10" s="500"/>
      <c r="I10" s="500"/>
      <c r="J10" s="500"/>
      <c r="K10" s="500"/>
      <c r="L10" s="500"/>
      <c r="M10" s="500"/>
      <c r="N10" s="500"/>
      <c r="O10" s="500"/>
      <c r="P10" s="500"/>
      <c r="Q10" s="500"/>
      <c r="R10" s="500"/>
      <c r="S10" s="500"/>
      <c r="T10" s="500"/>
      <c r="U10" s="500"/>
      <c r="V10" s="500"/>
      <c r="W10" s="500"/>
      <c r="X10" s="500"/>
      <c r="Y10" s="500"/>
      <c r="Z10" s="500"/>
      <c r="AA10" s="500"/>
      <c r="AB10" s="500"/>
      <c r="AC10" s="500"/>
      <c r="AD10" s="500"/>
      <c r="AE10" s="500"/>
      <c r="AF10" s="500"/>
      <c r="AG10" s="500"/>
      <c r="AH10" s="500"/>
      <c r="AI10" s="500"/>
      <c r="AJ10" s="500"/>
      <c r="AK10" s="500"/>
      <c r="AL10" s="500"/>
      <c r="AM10" s="500"/>
      <c r="AN10" s="500"/>
      <c r="AO10" s="500"/>
      <c r="AP10" s="500"/>
      <c r="AQ10" s="500"/>
      <c r="AR10" s="500"/>
      <c r="AS10" s="500"/>
      <c r="AT10" s="500"/>
      <c r="AU10" s="500"/>
      <c r="AV10" s="500"/>
      <c r="AW10" s="500"/>
      <c r="AX10" s="500"/>
      <c r="AY10" s="500"/>
      <c r="AZ10" s="500"/>
      <c r="BA10" s="500"/>
      <c r="BB10" s="500"/>
      <c r="BC10" s="539" t="s">
        <v>11</v>
      </c>
      <c r="BD10" s="540"/>
      <c r="BE10" s="540"/>
      <c r="BF10" s="540"/>
      <c r="BG10" s="540"/>
      <c r="BH10" s="540"/>
      <c r="BI10" s="540"/>
      <c r="BJ10" s="541"/>
      <c r="BK10" s="539" t="s">
        <v>11</v>
      </c>
      <c r="BL10" s="540"/>
      <c r="BM10" s="540"/>
      <c r="BN10" s="540"/>
      <c r="BO10" s="540"/>
      <c r="BP10" s="540"/>
      <c r="BQ10" s="540"/>
      <c r="BR10" s="541"/>
      <c r="BS10" s="84"/>
    </row>
    <row r="11" spans="1:71" ht="15.75" thickBot="1" x14ac:dyDescent="0.3">
      <c r="A11" s="469"/>
      <c r="B11" s="469"/>
      <c r="C11" s="469"/>
      <c r="D11" s="469"/>
      <c r="E11" s="503"/>
      <c r="F11" s="469"/>
      <c r="G11" s="544" t="s">
        <v>117</v>
      </c>
      <c r="H11" s="544"/>
      <c r="I11" s="544"/>
      <c r="J11" s="544"/>
      <c r="K11" s="544"/>
      <c r="L11" s="544"/>
      <c r="M11" s="544"/>
      <c r="N11" s="544"/>
      <c r="O11" s="544"/>
      <c r="P11" s="544"/>
      <c r="Q11" s="544"/>
      <c r="R11" s="544"/>
      <c r="S11" s="544"/>
      <c r="T11" s="544"/>
      <c r="U11" s="544"/>
      <c r="V11" s="545"/>
      <c r="W11" s="544" t="s">
        <v>118</v>
      </c>
      <c r="X11" s="544"/>
      <c r="Y11" s="544"/>
      <c r="Z11" s="544"/>
      <c r="AA11" s="544"/>
      <c r="AB11" s="544"/>
      <c r="AC11" s="544"/>
      <c r="AD11" s="544"/>
      <c r="AE11" s="544"/>
      <c r="AF11" s="544"/>
      <c r="AG11" s="544"/>
      <c r="AH11" s="544"/>
      <c r="AI11" s="544"/>
      <c r="AJ11" s="544"/>
      <c r="AK11" s="544"/>
      <c r="AL11" s="544"/>
      <c r="AM11" s="546" t="s">
        <v>119</v>
      </c>
      <c r="AN11" s="544"/>
      <c r="AO11" s="544"/>
      <c r="AP11" s="544"/>
      <c r="AQ11" s="544"/>
      <c r="AR11" s="544"/>
      <c r="AS11" s="544"/>
      <c r="AT11" s="544"/>
      <c r="AU11" s="544"/>
      <c r="AV11" s="544"/>
      <c r="AW11" s="544"/>
      <c r="AX11" s="544"/>
      <c r="AY11" s="544"/>
      <c r="AZ11" s="544"/>
      <c r="BA11" s="544"/>
      <c r="BB11" s="545"/>
      <c r="BC11" s="542"/>
      <c r="BD11" s="542"/>
      <c r="BE11" s="542"/>
      <c r="BF11" s="542"/>
      <c r="BG11" s="542"/>
      <c r="BH11" s="542"/>
      <c r="BI11" s="542"/>
      <c r="BJ11" s="543"/>
      <c r="BK11" s="542"/>
      <c r="BL11" s="542"/>
      <c r="BM11" s="542"/>
      <c r="BN11" s="542"/>
      <c r="BO11" s="542"/>
      <c r="BP11" s="542"/>
      <c r="BQ11" s="542"/>
      <c r="BR11" s="543"/>
      <c r="BS11" s="84"/>
    </row>
    <row r="12" spans="1:71" ht="15.75" thickBot="1" x14ac:dyDescent="0.3">
      <c r="A12" s="469"/>
      <c r="B12" s="469"/>
      <c r="C12" s="469"/>
      <c r="D12" s="469"/>
      <c r="E12" s="503"/>
      <c r="F12" s="469"/>
      <c r="G12" s="541" t="s">
        <v>22</v>
      </c>
      <c r="H12" s="549" t="s">
        <v>23</v>
      </c>
      <c r="I12" s="551" t="s">
        <v>24</v>
      </c>
      <c r="J12" s="552"/>
      <c r="K12" s="552"/>
      <c r="L12" s="552"/>
      <c r="M12" s="553"/>
      <c r="N12" s="554" t="s">
        <v>25</v>
      </c>
      <c r="O12" s="549" t="s">
        <v>22</v>
      </c>
      <c r="P12" s="549" t="s">
        <v>23</v>
      </c>
      <c r="Q12" s="551" t="s">
        <v>24</v>
      </c>
      <c r="R12" s="552"/>
      <c r="S12" s="552"/>
      <c r="T12" s="552"/>
      <c r="U12" s="553"/>
      <c r="V12" s="556" t="s">
        <v>25</v>
      </c>
      <c r="W12" s="541" t="s">
        <v>22</v>
      </c>
      <c r="X12" s="549" t="s">
        <v>23</v>
      </c>
      <c r="Y12" s="551" t="s">
        <v>24</v>
      </c>
      <c r="Z12" s="552"/>
      <c r="AA12" s="552"/>
      <c r="AB12" s="552"/>
      <c r="AC12" s="553"/>
      <c r="AD12" s="554" t="s">
        <v>25</v>
      </c>
      <c r="AE12" s="549" t="s">
        <v>22</v>
      </c>
      <c r="AF12" s="549" t="s">
        <v>23</v>
      </c>
      <c r="AG12" s="551" t="s">
        <v>24</v>
      </c>
      <c r="AH12" s="552"/>
      <c r="AI12" s="552"/>
      <c r="AJ12" s="552"/>
      <c r="AK12" s="553"/>
      <c r="AL12" s="566" t="s">
        <v>25</v>
      </c>
      <c r="AM12" s="547" t="s">
        <v>22</v>
      </c>
      <c r="AN12" s="549" t="s">
        <v>23</v>
      </c>
      <c r="AO12" s="551" t="s">
        <v>24</v>
      </c>
      <c r="AP12" s="552"/>
      <c r="AQ12" s="552"/>
      <c r="AR12" s="552"/>
      <c r="AS12" s="553"/>
      <c r="AT12" s="554" t="s">
        <v>25</v>
      </c>
      <c r="AU12" s="549" t="s">
        <v>22</v>
      </c>
      <c r="AV12" s="549" t="s">
        <v>23</v>
      </c>
      <c r="AW12" s="551" t="s">
        <v>24</v>
      </c>
      <c r="AX12" s="552"/>
      <c r="AY12" s="552"/>
      <c r="AZ12" s="552"/>
      <c r="BA12" s="553"/>
      <c r="BB12" s="556" t="s">
        <v>25</v>
      </c>
      <c r="BC12" s="541" t="s">
        <v>22</v>
      </c>
      <c r="BD12" s="549" t="s">
        <v>23</v>
      </c>
      <c r="BE12" s="559" t="s">
        <v>24</v>
      </c>
      <c r="BF12" s="559"/>
      <c r="BG12" s="559"/>
      <c r="BH12" s="559"/>
      <c r="BI12" s="560"/>
      <c r="BJ12" s="554" t="s">
        <v>25</v>
      </c>
      <c r="BK12" s="541" t="s">
        <v>22</v>
      </c>
      <c r="BL12" s="549" t="s">
        <v>23</v>
      </c>
      <c r="BM12" s="559" t="s">
        <v>24</v>
      </c>
      <c r="BN12" s="559"/>
      <c r="BO12" s="559"/>
      <c r="BP12" s="559"/>
      <c r="BQ12" s="560"/>
      <c r="BR12" s="554" t="s">
        <v>25</v>
      </c>
      <c r="BS12" s="84"/>
    </row>
    <row r="13" spans="1:71" ht="15.75" thickBot="1" x14ac:dyDescent="0.3">
      <c r="A13" s="469"/>
      <c r="B13" s="469"/>
      <c r="C13" s="469"/>
      <c r="D13" s="469"/>
      <c r="E13" s="503"/>
      <c r="F13" s="469"/>
      <c r="G13" s="558"/>
      <c r="H13" s="550"/>
      <c r="I13" s="375">
        <v>1</v>
      </c>
      <c r="J13" s="376">
        <v>2</v>
      </c>
      <c r="K13" s="376">
        <v>3</v>
      </c>
      <c r="L13" s="376">
        <v>4</v>
      </c>
      <c r="M13" s="377" t="s">
        <v>116</v>
      </c>
      <c r="N13" s="555"/>
      <c r="O13" s="550"/>
      <c r="P13" s="550"/>
      <c r="Q13" s="375">
        <v>1</v>
      </c>
      <c r="R13" s="376">
        <v>2</v>
      </c>
      <c r="S13" s="376">
        <v>3</v>
      </c>
      <c r="T13" s="376">
        <v>4</v>
      </c>
      <c r="U13" s="377" t="s">
        <v>116</v>
      </c>
      <c r="V13" s="557"/>
      <c r="W13" s="558"/>
      <c r="X13" s="550"/>
      <c r="Y13" s="375">
        <v>1</v>
      </c>
      <c r="Z13" s="376">
        <v>2</v>
      </c>
      <c r="AA13" s="376">
        <v>3</v>
      </c>
      <c r="AB13" s="376">
        <v>4</v>
      </c>
      <c r="AC13" s="377" t="s">
        <v>116</v>
      </c>
      <c r="AD13" s="555"/>
      <c r="AE13" s="550"/>
      <c r="AF13" s="550"/>
      <c r="AG13" s="375">
        <v>1</v>
      </c>
      <c r="AH13" s="376">
        <v>2</v>
      </c>
      <c r="AI13" s="376">
        <v>3</v>
      </c>
      <c r="AJ13" s="376">
        <v>4</v>
      </c>
      <c r="AK13" s="377" t="s">
        <v>116</v>
      </c>
      <c r="AL13" s="567"/>
      <c r="AM13" s="548"/>
      <c r="AN13" s="550"/>
      <c r="AO13" s="375">
        <v>1</v>
      </c>
      <c r="AP13" s="376">
        <v>2</v>
      </c>
      <c r="AQ13" s="376">
        <v>3</v>
      </c>
      <c r="AR13" s="376">
        <v>4</v>
      </c>
      <c r="AS13" s="377" t="s">
        <v>116</v>
      </c>
      <c r="AT13" s="555"/>
      <c r="AU13" s="550"/>
      <c r="AV13" s="550"/>
      <c r="AW13" s="375">
        <v>1</v>
      </c>
      <c r="AX13" s="376">
        <v>2</v>
      </c>
      <c r="AY13" s="376">
        <v>3</v>
      </c>
      <c r="AZ13" s="376">
        <v>4</v>
      </c>
      <c r="BA13" s="377" t="s">
        <v>116</v>
      </c>
      <c r="BB13" s="557"/>
      <c r="BC13" s="558"/>
      <c r="BD13" s="550"/>
      <c r="BE13" s="376">
        <v>1</v>
      </c>
      <c r="BF13" s="376">
        <v>2</v>
      </c>
      <c r="BG13" s="376">
        <v>3</v>
      </c>
      <c r="BH13" s="376">
        <v>4</v>
      </c>
      <c r="BI13" s="377" t="s">
        <v>116</v>
      </c>
      <c r="BJ13" s="555"/>
      <c r="BK13" s="558"/>
      <c r="BL13" s="550"/>
      <c r="BM13" s="376">
        <v>1</v>
      </c>
      <c r="BN13" s="376">
        <v>2</v>
      </c>
      <c r="BO13" s="376">
        <v>3</v>
      </c>
      <c r="BP13" s="376">
        <v>4</v>
      </c>
      <c r="BQ13" s="377" t="s">
        <v>116</v>
      </c>
      <c r="BR13" s="555"/>
      <c r="BS13" s="84"/>
    </row>
    <row r="14" spans="1:71" ht="41.25" customHeight="1" thickBot="1" x14ac:dyDescent="0.3">
      <c r="A14" s="473"/>
      <c r="B14" s="473"/>
      <c r="C14" s="473"/>
      <c r="D14" s="473"/>
      <c r="E14" s="504"/>
      <c r="F14" s="473"/>
      <c r="G14" s="527" t="s">
        <v>16</v>
      </c>
      <c r="H14" s="528"/>
      <c r="I14" s="528"/>
      <c r="J14" s="528"/>
      <c r="K14" s="528"/>
      <c r="L14" s="528"/>
      <c r="M14" s="528"/>
      <c r="N14" s="529"/>
      <c r="O14" s="530" t="s">
        <v>17</v>
      </c>
      <c r="P14" s="528"/>
      <c r="Q14" s="528"/>
      <c r="R14" s="528"/>
      <c r="S14" s="528"/>
      <c r="T14" s="528"/>
      <c r="U14" s="528"/>
      <c r="V14" s="531"/>
      <c r="W14" s="527" t="s">
        <v>16</v>
      </c>
      <c r="X14" s="528"/>
      <c r="Y14" s="528"/>
      <c r="Z14" s="528"/>
      <c r="AA14" s="528"/>
      <c r="AB14" s="528"/>
      <c r="AC14" s="528"/>
      <c r="AD14" s="532"/>
      <c r="AE14" s="528" t="s">
        <v>17</v>
      </c>
      <c r="AF14" s="528"/>
      <c r="AG14" s="528"/>
      <c r="AH14" s="528"/>
      <c r="AI14" s="528"/>
      <c r="AJ14" s="528"/>
      <c r="AK14" s="528"/>
      <c r="AL14" s="533"/>
      <c r="AM14" s="534" t="s">
        <v>16</v>
      </c>
      <c r="AN14" s="528"/>
      <c r="AO14" s="528"/>
      <c r="AP14" s="528"/>
      <c r="AQ14" s="528"/>
      <c r="AR14" s="528"/>
      <c r="AS14" s="528"/>
      <c r="AT14" s="532"/>
      <c r="AU14" s="528" t="s">
        <v>17</v>
      </c>
      <c r="AV14" s="528"/>
      <c r="AW14" s="528"/>
      <c r="AX14" s="528"/>
      <c r="AY14" s="528"/>
      <c r="AZ14" s="528"/>
      <c r="BA14" s="528"/>
      <c r="BB14" s="535"/>
      <c r="BC14" s="512" t="s">
        <v>16</v>
      </c>
      <c r="BD14" s="513"/>
      <c r="BE14" s="513"/>
      <c r="BF14" s="513"/>
      <c r="BG14" s="513"/>
      <c r="BH14" s="513"/>
      <c r="BI14" s="513"/>
      <c r="BJ14" s="514"/>
      <c r="BK14" s="561" t="s">
        <v>17</v>
      </c>
      <c r="BL14" s="513"/>
      <c r="BM14" s="513"/>
      <c r="BN14" s="513"/>
      <c r="BO14" s="513"/>
      <c r="BP14" s="513"/>
      <c r="BQ14" s="513"/>
      <c r="BR14" s="514"/>
      <c r="BS14" s="84"/>
    </row>
    <row r="15" spans="1:71" ht="33.950000000000003" customHeight="1" x14ac:dyDescent="0.25">
      <c r="A15" s="108" t="s">
        <v>36</v>
      </c>
      <c r="B15" s="109" t="s">
        <v>37</v>
      </c>
      <c r="C15" s="110" t="s">
        <v>137</v>
      </c>
      <c r="D15" s="111" t="s">
        <v>111</v>
      </c>
      <c r="E15" s="112">
        <v>3000000000</v>
      </c>
      <c r="F15" s="113" t="s">
        <v>15</v>
      </c>
      <c r="G15" s="51">
        <f>H15+N15</f>
        <v>122</v>
      </c>
      <c r="H15" s="52">
        <v>36</v>
      </c>
      <c r="I15" s="53">
        <v>17</v>
      </c>
      <c r="J15" s="54">
        <v>15</v>
      </c>
      <c r="K15" s="54">
        <v>12</v>
      </c>
      <c r="L15" s="54">
        <v>4</v>
      </c>
      <c r="M15" s="55">
        <v>38</v>
      </c>
      <c r="N15" s="67">
        <f>SUM(I15:M15)</f>
        <v>86</v>
      </c>
      <c r="O15" s="51">
        <f>P15+V15</f>
        <v>102</v>
      </c>
      <c r="P15" s="56">
        <v>38</v>
      </c>
      <c r="Q15" s="57">
        <v>22</v>
      </c>
      <c r="R15" s="58">
        <v>20</v>
      </c>
      <c r="S15" s="58">
        <v>5</v>
      </c>
      <c r="T15" s="58">
        <v>1</v>
      </c>
      <c r="U15" s="56">
        <v>16</v>
      </c>
      <c r="V15" s="378">
        <f>SUM(Q15:U15)</f>
        <v>64</v>
      </c>
      <c r="W15" s="51">
        <f>X15+AD15</f>
        <v>0</v>
      </c>
      <c r="X15" s="59"/>
      <c r="Y15" s="60"/>
      <c r="Z15" s="61"/>
      <c r="AA15" s="61"/>
      <c r="AB15" s="61"/>
      <c r="AC15" s="62"/>
      <c r="AD15" s="67">
        <f>SUM(Y15:AC15)</f>
        <v>0</v>
      </c>
      <c r="AE15" s="51">
        <f>AF15+AL15</f>
        <v>0</v>
      </c>
      <c r="AF15" s="59"/>
      <c r="AG15" s="60"/>
      <c r="AH15" s="61"/>
      <c r="AI15" s="61"/>
      <c r="AJ15" s="61"/>
      <c r="AK15" s="62"/>
      <c r="AL15" s="378">
        <f>SUM(AG15:AK15)</f>
        <v>0</v>
      </c>
      <c r="AM15" s="51">
        <f>AN15+AT15</f>
        <v>0</v>
      </c>
      <c r="AN15" s="59"/>
      <c r="AO15" s="57"/>
      <c r="AP15" s="58"/>
      <c r="AQ15" s="58"/>
      <c r="AR15" s="58"/>
      <c r="AS15" s="56"/>
      <c r="AT15" s="379">
        <f>SUM(AO15:AS15)</f>
        <v>0</v>
      </c>
      <c r="AU15" s="51">
        <f>AV15+BB15</f>
        <v>0</v>
      </c>
      <c r="AV15" s="59"/>
      <c r="AW15" s="63"/>
      <c r="AX15" s="64"/>
      <c r="AY15" s="64"/>
      <c r="AZ15" s="64"/>
      <c r="BA15" s="55"/>
      <c r="BB15" s="67">
        <f>SUM(AW15:BA15)</f>
        <v>0</v>
      </c>
      <c r="BC15" s="51">
        <f>G15+W15+AM15</f>
        <v>122</v>
      </c>
      <c r="BD15" s="65">
        <f>H15+X15+AN15</f>
        <v>36</v>
      </c>
      <c r="BE15" s="65">
        <f>I15+Y15+AO15</f>
        <v>17</v>
      </c>
      <c r="BF15" s="65">
        <f t="shared" ref="BD15:BR16" si="0">J15+Z15+AP15</f>
        <v>15</v>
      </c>
      <c r="BG15" s="65">
        <f t="shared" si="0"/>
        <v>12</v>
      </c>
      <c r="BH15" s="65">
        <f t="shared" si="0"/>
        <v>4</v>
      </c>
      <c r="BI15" s="66">
        <f t="shared" si="0"/>
        <v>38</v>
      </c>
      <c r="BJ15" s="67">
        <f t="shared" ref="BJ15:BR15" si="1">N15+AD15+AT15</f>
        <v>86</v>
      </c>
      <c r="BK15" s="51">
        <f t="shared" si="1"/>
        <v>102</v>
      </c>
      <c r="BL15" s="65">
        <f t="shared" si="1"/>
        <v>38</v>
      </c>
      <c r="BM15" s="65">
        <f t="shared" si="1"/>
        <v>22</v>
      </c>
      <c r="BN15" s="65">
        <f t="shared" si="1"/>
        <v>20</v>
      </c>
      <c r="BO15" s="65">
        <f t="shared" si="1"/>
        <v>5</v>
      </c>
      <c r="BP15" s="65">
        <f t="shared" si="1"/>
        <v>1</v>
      </c>
      <c r="BQ15" s="66">
        <f t="shared" si="1"/>
        <v>16</v>
      </c>
      <c r="BR15" s="67">
        <f t="shared" si="1"/>
        <v>64</v>
      </c>
      <c r="BS15" s="84"/>
    </row>
    <row r="16" spans="1:71" ht="33.950000000000003" customHeight="1" x14ac:dyDescent="0.25">
      <c r="A16" s="124" t="s">
        <v>36</v>
      </c>
      <c r="B16" s="125" t="s">
        <v>37</v>
      </c>
      <c r="C16" s="125" t="s">
        <v>137</v>
      </c>
      <c r="D16" s="126" t="s">
        <v>86</v>
      </c>
      <c r="E16" s="127">
        <v>3061300005</v>
      </c>
      <c r="F16" s="128" t="s">
        <v>15</v>
      </c>
      <c r="G16" s="68">
        <f>H16+N16</f>
        <v>0</v>
      </c>
      <c r="H16" s="69"/>
      <c r="I16" s="70"/>
      <c r="J16" s="71"/>
      <c r="K16" s="71"/>
      <c r="L16" s="71"/>
      <c r="M16" s="72"/>
      <c r="N16" s="83">
        <f t="shared" ref="N16" si="2">SUM(I16:M16)</f>
        <v>0</v>
      </c>
      <c r="O16" s="68">
        <f>P16+V16</f>
        <v>0</v>
      </c>
      <c r="P16" s="73"/>
      <c r="Q16" s="74"/>
      <c r="R16" s="75"/>
      <c r="S16" s="75"/>
      <c r="T16" s="75"/>
      <c r="U16" s="73"/>
      <c r="V16" s="387">
        <f t="shared" ref="V16" si="3">SUM(Q16:U16)</f>
        <v>0</v>
      </c>
      <c r="W16" s="68">
        <f>X16+AD16</f>
        <v>19</v>
      </c>
      <c r="X16" s="76">
        <v>14</v>
      </c>
      <c r="Y16" s="77">
        <v>4</v>
      </c>
      <c r="Z16" s="78"/>
      <c r="AA16" s="78">
        <v>1</v>
      </c>
      <c r="AB16" s="78"/>
      <c r="AC16" s="79"/>
      <c r="AD16" s="83">
        <f t="shared" ref="AD16" si="4">SUM(Y16:AC16)</f>
        <v>5</v>
      </c>
      <c r="AE16" s="68">
        <f>AF16+AL16</f>
        <v>6</v>
      </c>
      <c r="AF16" s="76">
        <v>6</v>
      </c>
      <c r="AG16" s="77"/>
      <c r="AH16" s="78"/>
      <c r="AI16" s="78"/>
      <c r="AJ16" s="78"/>
      <c r="AK16" s="79"/>
      <c r="AL16" s="387">
        <f t="shared" ref="AL16" si="5">SUM(AG16:AK16)</f>
        <v>0</v>
      </c>
      <c r="AM16" s="68">
        <f>AN16+AT16</f>
        <v>17</v>
      </c>
      <c r="AN16" s="76">
        <v>17</v>
      </c>
      <c r="AO16" s="74"/>
      <c r="AP16" s="75"/>
      <c r="AQ16" s="75"/>
      <c r="AR16" s="75"/>
      <c r="AS16" s="73"/>
      <c r="AT16" s="392">
        <f t="shared" ref="AT16" si="6">SUM(AO16:AS16)</f>
        <v>0</v>
      </c>
      <c r="AU16" s="68">
        <f>AV16+BB16</f>
        <v>6</v>
      </c>
      <c r="AV16" s="76">
        <v>5</v>
      </c>
      <c r="AW16" s="80"/>
      <c r="AX16" s="71">
        <v>1</v>
      </c>
      <c r="AY16" s="71"/>
      <c r="AZ16" s="71"/>
      <c r="BA16" s="72"/>
      <c r="BB16" s="83">
        <f t="shared" ref="BB16" si="7">SUM(AW16:BA16)</f>
        <v>1</v>
      </c>
      <c r="BC16" s="68">
        <f t="shared" ref="BC16" si="8">G16+W16+AM16</f>
        <v>36</v>
      </c>
      <c r="BD16" s="81">
        <f t="shared" si="0"/>
        <v>31</v>
      </c>
      <c r="BE16" s="81">
        <f t="shared" si="0"/>
        <v>4</v>
      </c>
      <c r="BF16" s="81">
        <f t="shared" si="0"/>
        <v>0</v>
      </c>
      <c r="BG16" s="81">
        <f t="shared" si="0"/>
        <v>1</v>
      </c>
      <c r="BH16" s="81">
        <f t="shared" si="0"/>
        <v>0</v>
      </c>
      <c r="BI16" s="82">
        <f t="shared" si="0"/>
        <v>0</v>
      </c>
      <c r="BJ16" s="83">
        <f t="shared" si="0"/>
        <v>5</v>
      </c>
      <c r="BK16" s="68">
        <f t="shared" si="0"/>
        <v>12</v>
      </c>
      <c r="BL16" s="81">
        <f t="shared" si="0"/>
        <v>11</v>
      </c>
      <c r="BM16" s="81">
        <f t="shared" si="0"/>
        <v>0</v>
      </c>
      <c r="BN16" s="81">
        <f t="shared" si="0"/>
        <v>1</v>
      </c>
      <c r="BO16" s="81">
        <f>S16+AI16+AY16</f>
        <v>0</v>
      </c>
      <c r="BP16" s="81">
        <f t="shared" si="0"/>
        <v>0</v>
      </c>
      <c r="BQ16" s="82">
        <f t="shared" si="0"/>
        <v>0</v>
      </c>
      <c r="BR16" s="83">
        <f t="shared" si="0"/>
        <v>1</v>
      </c>
      <c r="BS16" s="84"/>
    </row>
    <row r="17" spans="1:74" ht="33.950000000000003" customHeight="1" x14ac:dyDescent="0.25">
      <c r="A17" s="124" t="s">
        <v>36</v>
      </c>
      <c r="B17" s="125" t="s">
        <v>37</v>
      </c>
      <c r="C17" s="125" t="s">
        <v>137</v>
      </c>
      <c r="D17" s="126" t="s">
        <v>125</v>
      </c>
      <c r="E17" s="127">
        <v>3042100008</v>
      </c>
      <c r="F17" s="128" t="s">
        <v>15</v>
      </c>
      <c r="G17" s="68">
        <f t="shared" ref="G17:G80" si="9">H17+N17</f>
        <v>0</v>
      </c>
      <c r="H17" s="69"/>
      <c r="I17" s="70"/>
      <c r="J17" s="71"/>
      <c r="K17" s="71"/>
      <c r="L17" s="71"/>
      <c r="M17" s="72"/>
      <c r="N17" s="83">
        <f t="shared" ref="N17:N80" si="10">SUM(I17:M17)</f>
        <v>0</v>
      </c>
      <c r="O17" s="68">
        <f t="shared" ref="O17:O80" si="11">P17+V17</f>
        <v>0</v>
      </c>
      <c r="P17" s="73"/>
      <c r="Q17" s="74"/>
      <c r="R17" s="75"/>
      <c r="S17" s="75"/>
      <c r="T17" s="75"/>
      <c r="U17" s="73"/>
      <c r="V17" s="387">
        <f t="shared" ref="V17:V80" si="12">SUM(Q17:U17)</f>
        <v>0</v>
      </c>
      <c r="W17" s="68">
        <f t="shared" ref="W17:W80" si="13">X17+AD17</f>
        <v>7</v>
      </c>
      <c r="X17" s="76">
        <v>5</v>
      </c>
      <c r="Y17" s="77">
        <v>1</v>
      </c>
      <c r="Z17" s="78"/>
      <c r="AA17" s="78"/>
      <c r="AB17" s="78">
        <v>1</v>
      </c>
      <c r="AC17" s="79"/>
      <c r="AD17" s="83">
        <f t="shared" ref="AD17:AD80" si="14">SUM(Y17:AC17)</f>
        <v>2</v>
      </c>
      <c r="AE17" s="68">
        <f t="shared" ref="AE17:AE80" si="15">AF17+AL17</f>
        <v>25</v>
      </c>
      <c r="AF17" s="76">
        <v>17</v>
      </c>
      <c r="AG17" s="77">
        <v>6</v>
      </c>
      <c r="AH17" s="78">
        <v>2</v>
      </c>
      <c r="AI17" s="78"/>
      <c r="AJ17" s="78"/>
      <c r="AK17" s="79"/>
      <c r="AL17" s="387">
        <f t="shared" ref="AL17:AL80" si="16">SUM(AG17:AK17)</f>
        <v>8</v>
      </c>
      <c r="AM17" s="68">
        <f t="shared" ref="AM17:AM80" si="17">AN17+AT17</f>
        <v>10</v>
      </c>
      <c r="AN17" s="76">
        <v>9</v>
      </c>
      <c r="AO17" s="74"/>
      <c r="AP17" s="75">
        <v>1</v>
      </c>
      <c r="AQ17" s="75"/>
      <c r="AR17" s="75"/>
      <c r="AS17" s="73"/>
      <c r="AT17" s="392">
        <f t="shared" ref="AT17:AT80" si="18">SUM(AO17:AS17)</f>
        <v>1</v>
      </c>
      <c r="AU17" s="68">
        <f t="shared" ref="AU17:AU80" si="19">AV17+BB17</f>
        <v>33</v>
      </c>
      <c r="AV17" s="76">
        <v>28</v>
      </c>
      <c r="AW17" s="80">
        <v>4</v>
      </c>
      <c r="AX17" s="71">
        <v>1</v>
      </c>
      <c r="AY17" s="71"/>
      <c r="AZ17" s="71"/>
      <c r="BA17" s="72"/>
      <c r="BB17" s="83">
        <f t="shared" ref="BB17:BB80" si="20">SUM(AW17:BA17)</f>
        <v>5</v>
      </c>
      <c r="BC17" s="68">
        <f t="shared" ref="BC17:BC80" si="21">G17+W17+AM17</f>
        <v>17</v>
      </c>
      <c r="BD17" s="81">
        <f t="shared" ref="BD17:BD80" si="22">H17+X17+AN17</f>
        <v>14</v>
      </c>
      <c r="BE17" s="81">
        <f t="shared" ref="BE17:BE80" si="23">I17+Y17+AO17</f>
        <v>1</v>
      </c>
      <c r="BF17" s="81">
        <f t="shared" ref="BF17:BF80" si="24">J17+Z17+AP17</f>
        <v>1</v>
      </c>
      <c r="BG17" s="81">
        <f t="shared" ref="BG17:BG80" si="25">K17+AA17+AQ17</f>
        <v>0</v>
      </c>
      <c r="BH17" s="81">
        <f t="shared" ref="BH17:BH80" si="26">L17+AB17+AR17</f>
        <v>1</v>
      </c>
      <c r="BI17" s="82">
        <f t="shared" ref="BI17:BI80" si="27">M17+AC17+AS17</f>
        <v>0</v>
      </c>
      <c r="BJ17" s="83">
        <f t="shared" ref="BJ17:BJ80" si="28">N17+AD17+AT17</f>
        <v>3</v>
      </c>
      <c r="BK17" s="68">
        <f t="shared" ref="BK17:BK80" si="29">O17+AE17+AU17</f>
        <v>58</v>
      </c>
      <c r="BL17" s="81">
        <f t="shared" ref="BL17:BL80" si="30">P17+AF17+AV17</f>
        <v>45</v>
      </c>
      <c r="BM17" s="81">
        <f t="shared" ref="BM17:BM80" si="31">Q17+AG17+AW17</f>
        <v>10</v>
      </c>
      <c r="BN17" s="81">
        <f t="shared" ref="BN17:BN80" si="32">R17+AH17+AX17</f>
        <v>3</v>
      </c>
      <c r="BO17" s="81">
        <f t="shared" ref="BO17:BO80" si="33">S17+AI17+AY17</f>
        <v>0</v>
      </c>
      <c r="BP17" s="81">
        <f t="shared" ref="BP17:BP80" si="34">T17+AJ17+AZ17</f>
        <v>0</v>
      </c>
      <c r="BQ17" s="82">
        <f t="shared" ref="BQ17:BQ80" si="35">U17+AK17+BA17</f>
        <v>0</v>
      </c>
      <c r="BR17" s="83">
        <f t="shared" ref="BR17:BR80" si="36">V17+AL17+BB17</f>
        <v>13</v>
      </c>
      <c r="BS17" s="84"/>
    </row>
    <row r="18" spans="1:74" ht="33.950000000000003" customHeight="1" x14ac:dyDescent="0.25">
      <c r="A18" s="124" t="s">
        <v>36</v>
      </c>
      <c r="B18" s="125" t="s">
        <v>37</v>
      </c>
      <c r="C18" s="125" t="s">
        <v>137</v>
      </c>
      <c r="D18" s="138" t="s">
        <v>148</v>
      </c>
      <c r="E18" s="127">
        <v>3042100008</v>
      </c>
      <c r="F18" s="128" t="s">
        <v>15</v>
      </c>
      <c r="G18" s="68">
        <f t="shared" si="9"/>
        <v>0</v>
      </c>
      <c r="H18" s="69"/>
      <c r="I18" s="70"/>
      <c r="J18" s="71"/>
      <c r="K18" s="71"/>
      <c r="L18" s="71"/>
      <c r="M18" s="72"/>
      <c r="N18" s="83">
        <f t="shared" si="10"/>
        <v>0</v>
      </c>
      <c r="O18" s="68">
        <f t="shared" si="11"/>
        <v>0</v>
      </c>
      <c r="P18" s="73"/>
      <c r="Q18" s="74"/>
      <c r="R18" s="75"/>
      <c r="S18" s="75"/>
      <c r="T18" s="75"/>
      <c r="U18" s="73"/>
      <c r="V18" s="387">
        <f t="shared" si="12"/>
        <v>0</v>
      </c>
      <c r="W18" s="68">
        <f t="shared" si="13"/>
        <v>0</v>
      </c>
      <c r="X18" s="76"/>
      <c r="Y18" s="77"/>
      <c r="Z18" s="78"/>
      <c r="AA18" s="78"/>
      <c r="AB18" s="78"/>
      <c r="AC18" s="79"/>
      <c r="AD18" s="83">
        <f t="shared" si="14"/>
        <v>0</v>
      </c>
      <c r="AE18" s="68">
        <f t="shared" si="15"/>
        <v>0</v>
      </c>
      <c r="AF18" s="76"/>
      <c r="AG18" s="77"/>
      <c r="AH18" s="78"/>
      <c r="AI18" s="78"/>
      <c r="AJ18" s="78"/>
      <c r="AK18" s="79"/>
      <c r="AL18" s="387">
        <f t="shared" si="16"/>
        <v>0</v>
      </c>
      <c r="AM18" s="68">
        <f t="shared" si="17"/>
        <v>0</v>
      </c>
      <c r="AN18" s="76"/>
      <c r="AO18" s="74"/>
      <c r="AP18" s="75"/>
      <c r="AQ18" s="75"/>
      <c r="AR18" s="75"/>
      <c r="AS18" s="73"/>
      <c r="AT18" s="392">
        <f t="shared" si="18"/>
        <v>0</v>
      </c>
      <c r="AU18" s="68">
        <f t="shared" si="19"/>
        <v>3</v>
      </c>
      <c r="AV18" s="76">
        <v>3</v>
      </c>
      <c r="AW18" s="80"/>
      <c r="AX18" s="71"/>
      <c r="AY18" s="71"/>
      <c r="AZ18" s="71"/>
      <c r="BA18" s="72"/>
      <c r="BB18" s="83">
        <f t="shared" si="20"/>
        <v>0</v>
      </c>
      <c r="BC18" s="68">
        <f t="shared" si="21"/>
        <v>0</v>
      </c>
      <c r="BD18" s="81">
        <f t="shared" si="22"/>
        <v>0</v>
      </c>
      <c r="BE18" s="81">
        <f t="shared" si="23"/>
        <v>0</v>
      </c>
      <c r="BF18" s="81">
        <f t="shared" si="24"/>
        <v>0</v>
      </c>
      <c r="BG18" s="81">
        <f t="shared" si="25"/>
        <v>0</v>
      </c>
      <c r="BH18" s="81">
        <f t="shared" si="26"/>
        <v>0</v>
      </c>
      <c r="BI18" s="82">
        <f t="shared" si="27"/>
        <v>0</v>
      </c>
      <c r="BJ18" s="83">
        <f t="shared" si="28"/>
        <v>0</v>
      </c>
      <c r="BK18" s="68">
        <f t="shared" si="29"/>
        <v>3</v>
      </c>
      <c r="BL18" s="81">
        <f t="shared" si="30"/>
        <v>3</v>
      </c>
      <c r="BM18" s="81">
        <f t="shared" si="31"/>
        <v>0</v>
      </c>
      <c r="BN18" s="81">
        <f t="shared" si="32"/>
        <v>0</v>
      </c>
      <c r="BO18" s="81">
        <f t="shared" si="33"/>
        <v>0</v>
      </c>
      <c r="BP18" s="81">
        <f t="shared" si="34"/>
        <v>0</v>
      </c>
      <c r="BQ18" s="82">
        <f t="shared" si="35"/>
        <v>0</v>
      </c>
      <c r="BR18" s="83">
        <f t="shared" si="36"/>
        <v>0</v>
      </c>
      <c r="BS18" s="84"/>
    </row>
    <row r="19" spans="1:74" ht="33.950000000000003" customHeight="1" x14ac:dyDescent="0.25">
      <c r="A19" s="124" t="s">
        <v>36</v>
      </c>
      <c r="B19" s="125" t="s">
        <v>37</v>
      </c>
      <c r="C19" s="125" t="s">
        <v>137</v>
      </c>
      <c r="D19" s="126" t="s">
        <v>46</v>
      </c>
      <c r="E19" s="127">
        <v>3051200001</v>
      </c>
      <c r="F19" s="128" t="s">
        <v>15</v>
      </c>
      <c r="G19" s="68">
        <f t="shared" si="9"/>
        <v>0</v>
      </c>
      <c r="H19" s="69"/>
      <c r="I19" s="70"/>
      <c r="J19" s="71"/>
      <c r="K19" s="71"/>
      <c r="L19" s="71"/>
      <c r="M19" s="72"/>
      <c r="N19" s="83">
        <f t="shared" si="10"/>
        <v>0</v>
      </c>
      <c r="O19" s="68">
        <f t="shared" si="11"/>
        <v>0</v>
      </c>
      <c r="P19" s="73"/>
      <c r="Q19" s="74"/>
      <c r="R19" s="75"/>
      <c r="S19" s="75"/>
      <c r="T19" s="75"/>
      <c r="U19" s="73"/>
      <c r="V19" s="387">
        <f t="shared" si="12"/>
        <v>0</v>
      </c>
      <c r="W19" s="68">
        <f t="shared" si="13"/>
        <v>20</v>
      </c>
      <c r="X19" s="76">
        <v>15</v>
      </c>
      <c r="Y19" s="77">
        <v>4</v>
      </c>
      <c r="Z19" s="78">
        <v>1</v>
      </c>
      <c r="AA19" s="78"/>
      <c r="AB19" s="78"/>
      <c r="AC19" s="79"/>
      <c r="AD19" s="83">
        <f t="shared" si="14"/>
        <v>5</v>
      </c>
      <c r="AE19" s="68">
        <f t="shared" si="15"/>
        <v>32</v>
      </c>
      <c r="AF19" s="76">
        <v>25</v>
      </c>
      <c r="AG19" s="77">
        <v>5</v>
      </c>
      <c r="AH19" s="78">
        <v>1</v>
      </c>
      <c r="AI19" s="78"/>
      <c r="AJ19" s="78"/>
      <c r="AK19" s="79">
        <v>1</v>
      </c>
      <c r="AL19" s="387">
        <f t="shared" si="16"/>
        <v>7</v>
      </c>
      <c r="AM19" s="68">
        <f t="shared" si="17"/>
        <v>11</v>
      </c>
      <c r="AN19" s="76">
        <v>8</v>
      </c>
      <c r="AO19" s="74">
        <v>1</v>
      </c>
      <c r="AP19" s="75"/>
      <c r="AQ19" s="75">
        <v>1</v>
      </c>
      <c r="AR19" s="75"/>
      <c r="AS19" s="73">
        <v>1</v>
      </c>
      <c r="AT19" s="392">
        <f t="shared" si="18"/>
        <v>3</v>
      </c>
      <c r="AU19" s="68">
        <f t="shared" si="19"/>
        <v>32</v>
      </c>
      <c r="AV19" s="76">
        <v>25</v>
      </c>
      <c r="AW19" s="80">
        <v>5</v>
      </c>
      <c r="AX19" s="71">
        <v>2</v>
      </c>
      <c r="AY19" s="71"/>
      <c r="AZ19" s="71"/>
      <c r="BA19" s="72"/>
      <c r="BB19" s="83">
        <f t="shared" si="20"/>
        <v>7</v>
      </c>
      <c r="BC19" s="68">
        <f t="shared" si="21"/>
        <v>31</v>
      </c>
      <c r="BD19" s="81">
        <f t="shared" si="22"/>
        <v>23</v>
      </c>
      <c r="BE19" s="81">
        <f t="shared" si="23"/>
        <v>5</v>
      </c>
      <c r="BF19" s="81">
        <f t="shared" si="24"/>
        <v>1</v>
      </c>
      <c r="BG19" s="81">
        <f t="shared" si="25"/>
        <v>1</v>
      </c>
      <c r="BH19" s="81">
        <f t="shared" si="26"/>
        <v>0</v>
      </c>
      <c r="BI19" s="82">
        <f t="shared" si="27"/>
        <v>1</v>
      </c>
      <c r="BJ19" s="83">
        <f t="shared" si="28"/>
        <v>8</v>
      </c>
      <c r="BK19" s="68">
        <f t="shared" si="29"/>
        <v>64</v>
      </c>
      <c r="BL19" s="81">
        <f t="shared" si="30"/>
        <v>50</v>
      </c>
      <c r="BM19" s="81">
        <f t="shared" si="31"/>
        <v>10</v>
      </c>
      <c r="BN19" s="81">
        <f t="shared" si="32"/>
        <v>3</v>
      </c>
      <c r="BO19" s="81">
        <f t="shared" si="33"/>
        <v>0</v>
      </c>
      <c r="BP19" s="81">
        <f t="shared" si="34"/>
        <v>0</v>
      </c>
      <c r="BQ19" s="82">
        <f t="shared" si="35"/>
        <v>1</v>
      </c>
      <c r="BR19" s="83">
        <f t="shared" si="36"/>
        <v>14</v>
      </c>
      <c r="BS19" s="84"/>
    </row>
    <row r="20" spans="1:74" ht="33.950000000000003" customHeight="1" x14ac:dyDescent="0.25">
      <c r="A20" s="124" t="s">
        <v>36</v>
      </c>
      <c r="B20" s="125" t="s">
        <v>37</v>
      </c>
      <c r="C20" s="125" t="s">
        <v>137</v>
      </c>
      <c r="D20" s="139" t="s">
        <v>145</v>
      </c>
      <c r="E20" s="140">
        <v>3021500003</v>
      </c>
      <c r="F20" s="141" t="s">
        <v>15</v>
      </c>
      <c r="G20" s="68">
        <f t="shared" si="9"/>
        <v>0</v>
      </c>
      <c r="H20" s="69"/>
      <c r="I20" s="70"/>
      <c r="J20" s="71"/>
      <c r="K20" s="71"/>
      <c r="L20" s="71"/>
      <c r="M20" s="72"/>
      <c r="N20" s="83">
        <f t="shared" si="10"/>
        <v>0</v>
      </c>
      <c r="O20" s="68">
        <f t="shared" si="11"/>
        <v>0</v>
      </c>
      <c r="P20" s="73"/>
      <c r="Q20" s="74"/>
      <c r="R20" s="75"/>
      <c r="S20" s="75"/>
      <c r="T20" s="75"/>
      <c r="U20" s="73"/>
      <c r="V20" s="387">
        <f t="shared" si="12"/>
        <v>0</v>
      </c>
      <c r="W20" s="68">
        <f t="shared" si="13"/>
        <v>6</v>
      </c>
      <c r="X20" s="76">
        <v>6</v>
      </c>
      <c r="Y20" s="77"/>
      <c r="Z20" s="78"/>
      <c r="AA20" s="78"/>
      <c r="AB20" s="78"/>
      <c r="AC20" s="79"/>
      <c r="AD20" s="83">
        <f t="shared" si="14"/>
        <v>0</v>
      </c>
      <c r="AE20" s="68">
        <f t="shared" si="15"/>
        <v>8</v>
      </c>
      <c r="AF20" s="76">
        <v>8</v>
      </c>
      <c r="AG20" s="77"/>
      <c r="AH20" s="78"/>
      <c r="AI20" s="78"/>
      <c r="AJ20" s="78"/>
      <c r="AK20" s="79"/>
      <c r="AL20" s="387">
        <f t="shared" si="16"/>
        <v>0</v>
      </c>
      <c r="AM20" s="68">
        <f t="shared" si="17"/>
        <v>11</v>
      </c>
      <c r="AN20" s="76">
        <v>10</v>
      </c>
      <c r="AO20" s="74"/>
      <c r="AP20" s="75">
        <v>1</v>
      </c>
      <c r="AQ20" s="75"/>
      <c r="AR20" s="75"/>
      <c r="AS20" s="73"/>
      <c r="AT20" s="392">
        <f t="shared" si="18"/>
        <v>1</v>
      </c>
      <c r="AU20" s="68">
        <f t="shared" si="19"/>
        <v>14</v>
      </c>
      <c r="AV20" s="76">
        <v>9</v>
      </c>
      <c r="AW20" s="80">
        <v>5</v>
      </c>
      <c r="AX20" s="71"/>
      <c r="AY20" s="71"/>
      <c r="AZ20" s="71"/>
      <c r="BA20" s="72"/>
      <c r="BB20" s="83">
        <f t="shared" si="20"/>
        <v>5</v>
      </c>
      <c r="BC20" s="68">
        <f t="shared" si="21"/>
        <v>17</v>
      </c>
      <c r="BD20" s="81">
        <f t="shared" si="22"/>
        <v>16</v>
      </c>
      <c r="BE20" s="81">
        <f t="shared" si="23"/>
        <v>0</v>
      </c>
      <c r="BF20" s="81">
        <f t="shared" si="24"/>
        <v>1</v>
      </c>
      <c r="BG20" s="81">
        <f t="shared" si="25"/>
        <v>0</v>
      </c>
      <c r="BH20" s="81">
        <f t="shared" si="26"/>
        <v>0</v>
      </c>
      <c r="BI20" s="82">
        <f t="shared" si="27"/>
        <v>0</v>
      </c>
      <c r="BJ20" s="83">
        <f t="shared" si="28"/>
        <v>1</v>
      </c>
      <c r="BK20" s="68">
        <f t="shared" si="29"/>
        <v>22</v>
      </c>
      <c r="BL20" s="81">
        <f t="shared" si="30"/>
        <v>17</v>
      </c>
      <c r="BM20" s="81">
        <f t="shared" si="31"/>
        <v>5</v>
      </c>
      <c r="BN20" s="81">
        <f t="shared" si="32"/>
        <v>0</v>
      </c>
      <c r="BO20" s="81">
        <f t="shared" si="33"/>
        <v>0</v>
      </c>
      <c r="BP20" s="81">
        <f t="shared" si="34"/>
        <v>0</v>
      </c>
      <c r="BQ20" s="82">
        <f t="shared" si="35"/>
        <v>0</v>
      </c>
      <c r="BR20" s="83">
        <f t="shared" si="36"/>
        <v>5</v>
      </c>
      <c r="BS20" s="100">
        <f>SUM(BC15:BC20)</f>
        <v>223</v>
      </c>
      <c r="BT20" s="1">
        <f>SUM(BK15:BK20)</f>
        <v>261</v>
      </c>
      <c r="BU20" s="1">
        <f>SUM(BC15:BC20)+SUM(BK15:BK20)</f>
        <v>484</v>
      </c>
      <c r="BV20" s="1">
        <f>SUM(BJ15:BJ20,BR15:BR20)</f>
        <v>200</v>
      </c>
    </row>
    <row r="21" spans="1:74" ht="33.950000000000003" customHeight="1" thickBot="1" x14ac:dyDescent="0.3">
      <c r="A21" s="144" t="s">
        <v>36</v>
      </c>
      <c r="B21" s="145" t="s">
        <v>37</v>
      </c>
      <c r="C21" s="145" t="s">
        <v>137</v>
      </c>
      <c r="D21" s="146" t="s">
        <v>126</v>
      </c>
      <c r="E21" s="147">
        <v>3071500009</v>
      </c>
      <c r="F21" s="141" t="s">
        <v>15</v>
      </c>
      <c r="G21" s="272">
        <f t="shared" si="9"/>
        <v>0</v>
      </c>
      <c r="H21" s="273"/>
      <c r="I21" s="274"/>
      <c r="J21" s="275"/>
      <c r="K21" s="275"/>
      <c r="L21" s="275"/>
      <c r="M21" s="276"/>
      <c r="N21" s="287">
        <f t="shared" si="10"/>
        <v>0</v>
      </c>
      <c r="O21" s="272">
        <f t="shared" si="11"/>
        <v>0</v>
      </c>
      <c r="P21" s="277"/>
      <c r="Q21" s="278"/>
      <c r="R21" s="279"/>
      <c r="S21" s="279"/>
      <c r="T21" s="279"/>
      <c r="U21" s="277"/>
      <c r="V21" s="393">
        <f t="shared" si="12"/>
        <v>0</v>
      </c>
      <c r="W21" s="272">
        <f t="shared" si="13"/>
        <v>35</v>
      </c>
      <c r="X21" s="280">
        <v>23</v>
      </c>
      <c r="Y21" s="281">
        <v>11</v>
      </c>
      <c r="Z21" s="282">
        <v>1</v>
      </c>
      <c r="AA21" s="282"/>
      <c r="AB21" s="282"/>
      <c r="AC21" s="283"/>
      <c r="AD21" s="287">
        <f t="shared" si="14"/>
        <v>12</v>
      </c>
      <c r="AE21" s="272">
        <f t="shared" si="15"/>
        <v>8</v>
      </c>
      <c r="AF21" s="280">
        <v>7</v>
      </c>
      <c r="AG21" s="281"/>
      <c r="AH21" s="282"/>
      <c r="AI21" s="282"/>
      <c r="AJ21" s="282"/>
      <c r="AK21" s="283">
        <v>1</v>
      </c>
      <c r="AL21" s="393">
        <f t="shared" si="16"/>
        <v>1</v>
      </c>
      <c r="AM21" s="272">
        <f t="shared" si="17"/>
        <v>45</v>
      </c>
      <c r="AN21" s="280">
        <v>39</v>
      </c>
      <c r="AO21" s="278">
        <v>2</v>
      </c>
      <c r="AP21" s="279">
        <v>3</v>
      </c>
      <c r="AQ21" s="279">
        <v>1</v>
      </c>
      <c r="AR21" s="279"/>
      <c r="AS21" s="277"/>
      <c r="AT21" s="394">
        <f t="shared" si="18"/>
        <v>6</v>
      </c>
      <c r="AU21" s="272">
        <f t="shared" si="19"/>
        <v>10</v>
      </c>
      <c r="AV21" s="280">
        <v>10</v>
      </c>
      <c r="AW21" s="284"/>
      <c r="AX21" s="275"/>
      <c r="AY21" s="275"/>
      <c r="AZ21" s="275"/>
      <c r="BA21" s="276"/>
      <c r="BB21" s="287">
        <f t="shared" si="20"/>
        <v>0</v>
      </c>
      <c r="BC21" s="272">
        <f t="shared" si="21"/>
        <v>80</v>
      </c>
      <c r="BD21" s="285">
        <f t="shared" si="22"/>
        <v>62</v>
      </c>
      <c r="BE21" s="285">
        <f t="shared" si="23"/>
        <v>13</v>
      </c>
      <c r="BF21" s="285">
        <f t="shared" si="24"/>
        <v>4</v>
      </c>
      <c r="BG21" s="285">
        <f t="shared" si="25"/>
        <v>1</v>
      </c>
      <c r="BH21" s="285">
        <f t="shared" si="26"/>
        <v>0</v>
      </c>
      <c r="BI21" s="286">
        <f t="shared" si="27"/>
        <v>0</v>
      </c>
      <c r="BJ21" s="287">
        <f t="shared" si="28"/>
        <v>18</v>
      </c>
      <c r="BK21" s="272">
        <f t="shared" si="29"/>
        <v>18</v>
      </c>
      <c r="BL21" s="285">
        <f t="shared" si="30"/>
        <v>17</v>
      </c>
      <c r="BM21" s="285">
        <f t="shared" si="31"/>
        <v>0</v>
      </c>
      <c r="BN21" s="285">
        <f t="shared" si="32"/>
        <v>0</v>
      </c>
      <c r="BO21" s="285">
        <f t="shared" si="33"/>
        <v>0</v>
      </c>
      <c r="BP21" s="285">
        <f t="shared" si="34"/>
        <v>0</v>
      </c>
      <c r="BQ21" s="286">
        <f t="shared" si="35"/>
        <v>1</v>
      </c>
      <c r="BR21" s="287">
        <f t="shared" si="36"/>
        <v>1</v>
      </c>
      <c r="BS21" s="84"/>
    </row>
    <row r="22" spans="1:74" ht="33.950000000000003" customHeight="1" thickBot="1" x14ac:dyDescent="0.3">
      <c r="A22" s="464"/>
      <c r="B22" s="465"/>
      <c r="C22" s="465"/>
      <c r="D22" s="465"/>
      <c r="E22" s="465"/>
      <c r="F22" s="466"/>
      <c r="G22" s="305">
        <f>H22+N22</f>
        <v>122</v>
      </c>
      <c r="H22" s="395">
        <f>SUM(H15:H21)</f>
        <v>36</v>
      </c>
      <c r="I22" s="396">
        <f t="shared" ref="I22:M22" si="37">SUM(I15:I21)</f>
        <v>17</v>
      </c>
      <c r="J22" s="397">
        <f t="shared" si="37"/>
        <v>15</v>
      </c>
      <c r="K22" s="397">
        <f t="shared" si="37"/>
        <v>12</v>
      </c>
      <c r="L22" s="397">
        <f t="shared" si="37"/>
        <v>4</v>
      </c>
      <c r="M22" s="395">
        <f t="shared" si="37"/>
        <v>38</v>
      </c>
      <c r="N22" s="288">
        <f>SUM(I22:M22)</f>
        <v>86</v>
      </c>
      <c r="O22" s="305">
        <f t="shared" si="11"/>
        <v>102</v>
      </c>
      <c r="P22" s="395">
        <f>SUM(P15:P21)</f>
        <v>38</v>
      </c>
      <c r="Q22" s="396">
        <f>SUM(Q15:Q21)</f>
        <v>22</v>
      </c>
      <c r="R22" s="397">
        <f t="shared" ref="R22" si="38">SUM(R15:R21)</f>
        <v>20</v>
      </c>
      <c r="S22" s="397">
        <f t="shared" ref="S22" si="39">SUM(S15:S21)</f>
        <v>5</v>
      </c>
      <c r="T22" s="397">
        <f t="shared" ref="T22" si="40">SUM(T15:T21)</f>
        <v>1</v>
      </c>
      <c r="U22" s="395">
        <f t="shared" ref="U22" si="41">SUM(U15:U21)</f>
        <v>16</v>
      </c>
      <c r="V22" s="398">
        <f t="shared" si="12"/>
        <v>64</v>
      </c>
      <c r="W22" s="305">
        <f t="shared" si="13"/>
        <v>87</v>
      </c>
      <c r="X22" s="395">
        <f>SUM(X15:X21)</f>
        <v>63</v>
      </c>
      <c r="Y22" s="396">
        <f t="shared" ref="Y22" si="42">SUM(Y15:Y21)</f>
        <v>20</v>
      </c>
      <c r="Z22" s="397">
        <f t="shared" ref="Z22" si="43">SUM(Z15:Z21)</f>
        <v>2</v>
      </c>
      <c r="AA22" s="397">
        <f t="shared" ref="AA22" si="44">SUM(AA15:AA21)</f>
        <v>1</v>
      </c>
      <c r="AB22" s="397">
        <f t="shared" ref="AB22" si="45">SUM(AB15:AB21)</f>
        <v>1</v>
      </c>
      <c r="AC22" s="395">
        <f t="shared" ref="AC22" si="46">SUM(AC15:AC21)</f>
        <v>0</v>
      </c>
      <c r="AD22" s="288">
        <f t="shared" si="14"/>
        <v>24</v>
      </c>
      <c r="AE22" s="305">
        <f t="shared" si="15"/>
        <v>79</v>
      </c>
      <c r="AF22" s="395">
        <f>SUM(AF15:AF21)</f>
        <v>63</v>
      </c>
      <c r="AG22" s="396">
        <f t="shared" ref="AG22" si="47">SUM(AG15:AG21)</f>
        <v>11</v>
      </c>
      <c r="AH22" s="397">
        <f t="shared" ref="AH22" si="48">SUM(AH15:AH21)</f>
        <v>3</v>
      </c>
      <c r="AI22" s="397">
        <f t="shared" ref="AI22" si="49">SUM(AI15:AI21)</f>
        <v>0</v>
      </c>
      <c r="AJ22" s="397">
        <f t="shared" ref="AJ22" si="50">SUM(AJ15:AJ21)</f>
        <v>0</v>
      </c>
      <c r="AK22" s="395">
        <f t="shared" ref="AK22" si="51">SUM(AK15:AK21)</f>
        <v>2</v>
      </c>
      <c r="AL22" s="398">
        <f t="shared" si="16"/>
        <v>16</v>
      </c>
      <c r="AM22" s="305">
        <f t="shared" si="17"/>
        <v>94</v>
      </c>
      <c r="AN22" s="395">
        <f>SUM(AN15:AN21)</f>
        <v>83</v>
      </c>
      <c r="AO22" s="396">
        <f t="shared" ref="AO22" si="52">SUM(AO15:AO21)</f>
        <v>3</v>
      </c>
      <c r="AP22" s="397">
        <f t="shared" ref="AP22" si="53">SUM(AP15:AP21)</f>
        <v>5</v>
      </c>
      <c r="AQ22" s="397">
        <f t="shared" ref="AQ22" si="54">SUM(AQ15:AQ21)</f>
        <v>2</v>
      </c>
      <c r="AR22" s="397">
        <f t="shared" ref="AR22" si="55">SUM(AR15:AR21)</f>
        <v>0</v>
      </c>
      <c r="AS22" s="395">
        <f t="shared" ref="AS22" si="56">SUM(AS15:AS21)</f>
        <v>1</v>
      </c>
      <c r="AT22" s="399">
        <f t="shared" si="18"/>
        <v>11</v>
      </c>
      <c r="AU22" s="305">
        <f t="shared" si="19"/>
        <v>98</v>
      </c>
      <c r="AV22" s="395">
        <f>SUM(AV15:AV21)</f>
        <v>80</v>
      </c>
      <c r="AW22" s="396">
        <f t="shared" ref="AW22" si="57">SUM(AW15:AW21)</f>
        <v>14</v>
      </c>
      <c r="AX22" s="397">
        <f t="shared" ref="AX22" si="58">SUM(AX15:AX21)</f>
        <v>4</v>
      </c>
      <c r="AY22" s="397">
        <f t="shared" ref="AY22" si="59">SUM(AY15:AY21)</f>
        <v>0</v>
      </c>
      <c r="AZ22" s="397">
        <f t="shared" ref="AZ22" si="60">SUM(AZ15:AZ21)</f>
        <v>0</v>
      </c>
      <c r="BA22" s="395">
        <f t="shared" ref="BA22" si="61">SUM(BA15:BA21)</f>
        <v>0</v>
      </c>
      <c r="BB22" s="288">
        <f t="shared" si="20"/>
        <v>18</v>
      </c>
      <c r="BC22" s="305">
        <f t="shared" si="21"/>
        <v>303</v>
      </c>
      <c r="BD22" s="306">
        <f>H22+X22+AN22</f>
        <v>182</v>
      </c>
      <c r="BE22" s="306">
        <f t="shared" si="23"/>
        <v>40</v>
      </c>
      <c r="BF22" s="306">
        <f t="shared" si="24"/>
        <v>22</v>
      </c>
      <c r="BG22" s="306">
        <f t="shared" si="25"/>
        <v>15</v>
      </c>
      <c r="BH22" s="306">
        <f t="shared" si="26"/>
        <v>5</v>
      </c>
      <c r="BI22" s="307">
        <f t="shared" si="27"/>
        <v>39</v>
      </c>
      <c r="BJ22" s="288">
        <f t="shared" si="28"/>
        <v>121</v>
      </c>
      <c r="BK22" s="305">
        <f>O22+AE22+AU22</f>
        <v>279</v>
      </c>
      <c r="BL22" s="306">
        <f t="shared" si="30"/>
        <v>181</v>
      </c>
      <c r="BM22" s="306">
        <f t="shared" si="31"/>
        <v>47</v>
      </c>
      <c r="BN22" s="306">
        <f t="shared" si="32"/>
        <v>27</v>
      </c>
      <c r="BO22" s="306">
        <f t="shared" si="33"/>
        <v>5</v>
      </c>
      <c r="BP22" s="306">
        <f t="shared" si="34"/>
        <v>1</v>
      </c>
      <c r="BQ22" s="307">
        <f t="shared" si="35"/>
        <v>18</v>
      </c>
      <c r="BR22" s="288">
        <f t="shared" si="36"/>
        <v>98</v>
      </c>
      <c r="BS22" s="84"/>
      <c r="BU22" s="1"/>
    </row>
    <row r="23" spans="1:74" ht="33.950000000000003" customHeight="1" x14ac:dyDescent="0.25">
      <c r="A23" s="108" t="s">
        <v>36</v>
      </c>
      <c r="B23" s="109" t="s">
        <v>38</v>
      </c>
      <c r="C23" s="109" t="s">
        <v>138</v>
      </c>
      <c r="D23" s="160" t="s">
        <v>111</v>
      </c>
      <c r="E23" s="161">
        <v>3000000000</v>
      </c>
      <c r="F23" s="162" t="s">
        <v>15</v>
      </c>
      <c r="G23" s="289">
        <f t="shared" si="9"/>
        <v>109</v>
      </c>
      <c r="H23" s="290">
        <v>80</v>
      </c>
      <c r="I23" s="291">
        <v>8</v>
      </c>
      <c r="J23" s="292">
        <v>2</v>
      </c>
      <c r="K23" s="292">
        <v>6</v>
      </c>
      <c r="L23" s="292">
        <v>6</v>
      </c>
      <c r="M23" s="293">
        <v>7</v>
      </c>
      <c r="N23" s="304">
        <f t="shared" si="10"/>
        <v>29</v>
      </c>
      <c r="O23" s="289">
        <f t="shared" si="11"/>
        <v>91</v>
      </c>
      <c r="P23" s="294">
        <v>77</v>
      </c>
      <c r="Q23" s="295">
        <v>10</v>
      </c>
      <c r="R23" s="296">
        <v>3</v>
      </c>
      <c r="S23" s="296"/>
      <c r="T23" s="296"/>
      <c r="U23" s="294">
        <v>1</v>
      </c>
      <c r="V23" s="407">
        <f t="shared" si="12"/>
        <v>14</v>
      </c>
      <c r="W23" s="289">
        <f t="shared" si="13"/>
        <v>0</v>
      </c>
      <c r="X23" s="297"/>
      <c r="Y23" s="298"/>
      <c r="Z23" s="299"/>
      <c r="AA23" s="299"/>
      <c r="AB23" s="299"/>
      <c r="AC23" s="300"/>
      <c r="AD23" s="304">
        <f t="shared" si="14"/>
        <v>0</v>
      </c>
      <c r="AE23" s="289">
        <f t="shared" si="15"/>
        <v>0</v>
      </c>
      <c r="AF23" s="297"/>
      <c r="AG23" s="298"/>
      <c r="AH23" s="299"/>
      <c r="AI23" s="299"/>
      <c r="AJ23" s="299"/>
      <c r="AK23" s="300"/>
      <c r="AL23" s="407">
        <f t="shared" si="16"/>
        <v>0</v>
      </c>
      <c r="AM23" s="289">
        <f t="shared" si="17"/>
        <v>0</v>
      </c>
      <c r="AN23" s="297"/>
      <c r="AO23" s="295"/>
      <c r="AP23" s="296"/>
      <c r="AQ23" s="296"/>
      <c r="AR23" s="296"/>
      <c r="AS23" s="294"/>
      <c r="AT23" s="412">
        <f t="shared" si="18"/>
        <v>0</v>
      </c>
      <c r="AU23" s="289">
        <f t="shared" si="19"/>
        <v>0</v>
      </c>
      <c r="AV23" s="297"/>
      <c r="AW23" s="301"/>
      <c r="AX23" s="292"/>
      <c r="AY23" s="292"/>
      <c r="AZ23" s="292"/>
      <c r="BA23" s="293"/>
      <c r="BB23" s="304">
        <f t="shared" si="20"/>
        <v>0</v>
      </c>
      <c r="BC23" s="289">
        <f t="shared" si="21"/>
        <v>109</v>
      </c>
      <c r="BD23" s="302">
        <f t="shared" si="22"/>
        <v>80</v>
      </c>
      <c r="BE23" s="302">
        <f t="shared" si="23"/>
        <v>8</v>
      </c>
      <c r="BF23" s="302">
        <f t="shared" si="24"/>
        <v>2</v>
      </c>
      <c r="BG23" s="302">
        <f t="shared" si="25"/>
        <v>6</v>
      </c>
      <c r="BH23" s="302">
        <f t="shared" si="26"/>
        <v>6</v>
      </c>
      <c r="BI23" s="303">
        <f t="shared" si="27"/>
        <v>7</v>
      </c>
      <c r="BJ23" s="304">
        <f t="shared" si="28"/>
        <v>29</v>
      </c>
      <c r="BK23" s="289">
        <f t="shared" si="29"/>
        <v>91</v>
      </c>
      <c r="BL23" s="302">
        <f t="shared" si="30"/>
        <v>77</v>
      </c>
      <c r="BM23" s="302">
        <f t="shared" si="31"/>
        <v>10</v>
      </c>
      <c r="BN23" s="302">
        <f t="shared" si="32"/>
        <v>3</v>
      </c>
      <c r="BO23" s="302">
        <f t="shared" si="33"/>
        <v>0</v>
      </c>
      <c r="BP23" s="302">
        <f t="shared" si="34"/>
        <v>0</v>
      </c>
      <c r="BQ23" s="303">
        <f t="shared" si="35"/>
        <v>1</v>
      </c>
      <c r="BR23" s="304">
        <f t="shared" si="36"/>
        <v>14</v>
      </c>
      <c r="BS23" s="84"/>
      <c r="BU23" s="1"/>
    </row>
    <row r="24" spans="1:74" ht="33.950000000000003" customHeight="1" x14ac:dyDescent="0.25">
      <c r="A24" s="169" t="s">
        <v>36</v>
      </c>
      <c r="B24" s="170" t="s">
        <v>38</v>
      </c>
      <c r="C24" s="170" t="s">
        <v>138</v>
      </c>
      <c r="D24" s="126" t="s">
        <v>47</v>
      </c>
      <c r="E24" s="127">
        <v>3092100003</v>
      </c>
      <c r="F24" s="128" t="s">
        <v>15</v>
      </c>
      <c r="G24" s="68">
        <f t="shared" si="9"/>
        <v>0</v>
      </c>
      <c r="H24" s="69"/>
      <c r="I24" s="70"/>
      <c r="J24" s="71"/>
      <c r="K24" s="71"/>
      <c r="L24" s="71"/>
      <c r="M24" s="72"/>
      <c r="N24" s="83">
        <f t="shared" si="10"/>
        <v>0</v>
      </c>
      <c r="O24" s="68">
        <f t="shared" si="11"/>
        <v>0</v>
      </c>
      <c r="P24" s="73"/>
      <c r="Q24" s="74"/>
      <c r="R24" s="75"/>
      <c r="S24" s="75"/>
      <c r="T24" s="75"/>
      <c r="U24" s="73"/>
      <c r="V24" s="387">
        <f t="shared" si="12"/>
        <v>0</v>
      </c>
      <c r="W24" s="68">
        <f t="shared" si="13"/>
        <v>12</v>
      </c>
      <c r="X24" s="76">
        <v>12</v>
      </c>
      <c r="Y24" s="77"/>
      <c r="Z24" s="78"/>
      <c r="AA24" s="78"/>
      <c r="AB24" s="78"/>
      <c r="AC24" s="79"/>
      <c r="AD24" s="83">
        <f t="shared" si="14"/>
        <v>0</v>
      </c>
      <c r="AE24" s="68">
        <f t="shared" si="15"/>
        <v>41</v>
      </c>
      <c r="AF24" s="76">
        <v>38</v>
      </c>
      <c r="AG24" s="77">
        <v>3</v>
      </c>
      <c r="AH24" s="78"/>
      <c r="AI24" s="78"/>
      <c r="AJ24" s="78"/>
      <c r="AK24" s="79"/>
      <c r="AL24" s="387">
        <f t="shared" si="16"/>
        <v>3</v>
      </c>
      <c r="AM24" s="68">
        <f t="shared" si="17"/>
        <v>13</v>
      </c>
      <c r="AN24" s="76">
        <v>9</v>
      </c>
      <c r="AO24" s="74"/>
      <c r="AP24" s="75">
        <v>2</v>
      </c>
      <c r="AQ24" s="75">
        <v>1</v>
      </c>
      <c r="AR24" s="75"/>
      <c r="AS24" s="73">
        <v>1</v>
      </c>
      <c r="AT24" s="392">
        <f t="shared" si="18"/>
        <v>4</v>
      </c>
      <c r="AU24" s="68">
        <f t="shared" si="19"/>
        <v>35</v>
      </c>
      <c r="AV24" s="76">
        <v>30</v>
      </c>
      <c r="AW24" s="80">
        <v>3</v>
      </c>
      <c r="AX24" s="71">
        <v>2</v>
      </c>
      <c r="AY24" s="71"/>
      <c r="AZ24" s="71"/>
      <c r="BA24" s="72"/>
      <c r="BB24" s="83">
        <f t="shared" si="20"/>
        <v>5</v>
      </c>
      <c r="BC24" s="68">
        <f t="shared" si="21"/>
        <v>25</v>
      </c>
      <c r="BD24" s="81">
        <f t="shared" si="22"/>
        <v>21</v>
      </c>
      <c r="BE24" s="81">
        <f t="shared" si="23"/>
        <v>0</v>
      </c>
      <c r="BF24" s="81">
        <f t="shared" si="24"/>
        <v>2</v>
      </c>
      <c r="BG24" s="81">
        <f t="shared" si="25"/>
        <v>1</v>
      </c>
      <c r="BH24" s="81">
        <f t="shared" si="26"/>
        <v>0</v>
      </c>
      <c r="BI24" s="82">
        <f t="shared" si="27"/>
        <v>1</v>
      </c>
      <c r="BJ24" s="83">
        <f t="shared" si="28"/>
        <v>4</v>
      </c>
      <c r="BK24" s="68">
        <f t="shared" si="29"/>
        <v>76</v>
      </c>
      <c r="BL24" s="81">
        <f t="shared" si="30"/>
        <v>68</v>
      </c>
      <c r="BM24" s="81">
        <f t="shared" si="31"/>
        <v>6</v>
      </c>
      <c r="BN24" s="81">
        <f t="shared" si="32"/>
        <v>2</v>
      </c>
      <c r="BO24" s="81">
        <f t="shared" si="33"/>
        <v>0</v>
      </c>
      <c r="BP24" s="81">
        <f t="shared" si="34"/>
        <v>0</v>
      </c>
      <c r="BQ24" s="82">
        <f t="shared" si="35"/>
        <v>0</v>
      </c>
      <c r="BR24" s="83">
        <f t="shared" si="36"/>
        <v>8</v>
      </c>
      <c r="BS24" s="84"/>
      <c r="BU24" s="1"/>
    </row>
    <row r="25" spans="1:74" ht="33.950000000000003" customHeight="1" x14ac:dyDescent="0.25">
      <c r="A25" s="169" t="s">
        <v>36</v>
      </c>
      <c r="B25" s="170" t="s">
        <v>38</v>
      </c>
      <c r="C25" s="170" t="s">
        <v>138</v>
      </c>
      <c r="D25" s="126" t="s">
        <v>48</v>
      </c>
      <c r="E25" s="127">
        <v>3071200001</v>
      </c>
      <c r="F25" s="128" t="s">
        <v>15</v>
      </c>
      <c r="G25" s="68">
        <f t="shared" si="9"/>
        <v>0</v>
      </c>
      <c r="H25" s="69"/>
      <c r="I25" s="70"/>
      <c r="J25" s="71"/>
      <c r="K25" s="71"/>
      <c r="L25" s="71"/>
      <c r="M25" s="72"/>
      <c r="N25" s="83">
        <f t="shared" si="10"/>
        <v>0</v>
      </c>
      <c r="O25" s="68">
        <f t="shared" si="11"/>
        <v>0</v>
      </c>
      <c r="P25" s="73"/>
      <c r="Q25" s="74"/>
      <c r="R25" s="75"/>
      <c r="S25" s="75"/>
      <c r="T25" s="75"/>
      <c r="U25" s="73"/>
      <c r="V25" s="387">
        <f t="shared" si="12"/>
        <v>0</v>
      </c>
      <c r="W25" s="68">
        <f t="shared" si="13"/>
        <v>31</v>
      </c>
      <c r="X25" s="76">
        <v>20</v>
      </c>
      <c r="Y25" s="77">
        <v>3</v>
      </c>
      <c r="Z25" s="78">
        <v>3</v>
      </c>
      <c r="AA25" s="78">
        <v>4</v>
      </c>
      <c r="AB25" s="78">
        <v>1</v>
      </c>
      <c r="AC25" s="79"/>
      <c r="AD25" s="83">
        <f t="shared" si="14"/>
        <v>11</v>
      </c>
      <c r="AE25" s="68">
        <f t="shared" si="15"/>
        <v>11</v>
      </c>
      <c r="AF25" s="76">
        <v>11</v>
      </c>
      <c r="AG25" s="77"/>
      <c r="AH25" s="78"/>
      <c r="AI25" s="78"/>
      <c r="AJ25" s="78"/>
      <c r="AK25" s="79"/>
      <c r="AL25" s="387">
        <f t="shared" si="16"/>
        <v>0</v>
      </c>
      <c r="AM25" s="68">
        <f t="shared" si="17"/>
        <v>34</v>
      </c>
      <c r="AN25" s="76">
        <v>32</v>
      </c>
      <c r="AO25" s="74"/>
      <c r="AP25" s="75">
        <v>1</v>
      </c>
      <c r="AQ25" s="75"/>
      <c r="AR25" s="75"/>
      <c r="AS25" s="73">
        <v>1</v>
      </c>
      <c r="AT25" s="392">
        <f t="shared" si="18"/>
        <v>2</v>
      </c>
      <c r="AU25" s="68">
        <f t="shared" si="19"/>
        <v>8</v>
      </c>
      <c r="AV25" s="76">
        <v>8</v>
      </c>
      <c r="AW25" s="80"/>
      <c r="AX25" s="71"/>
      <c r="AY25" s="71"/>
      <c r="AZ25" s="71"/>
      <c r="BA25" s="72"/>
      <c r="BB25" s="83">
        <f t="shared" si="20"/>
        <v>0</v>
      </c>
      <c r="BC25" s="68">
        <f t="shared" si="21"/>
        <v>65</v>
      </c>
      <c r="BD25" s="81">
        <f t="shared" si="22"/>
        <v>52</v>
      </c>
      <c r="BE25" s="81">
        <f t="shared" si="23"/>
        <v>3</v>
      </c>
      <c r="BF25" s="81">
        <f t="shared" si="24"/>
        <v>4</v>
      </c>
      <c r="BG25" s="81">
        <f t="shared" si="25"/>
        <v>4</v>
      </c>
      <c r="BH25" s="81">
        <f t="shared" si="26"/>
        <v>1</v>
      </c>
      <c r="BI25" s="82">
        <f t="shared" si="27"/>
        <v>1</v>
      </c>
      <c r="BJ25" s="83">
        <f t="shared" si="28"/>
        <v>13</v>
      </c>
      <c r="BK25" s="68">
        <f t="shared" si="29"/>
        <v>19</v>
      </c>
      <c r="BL25" s="81">
        <f t="shared" si="30"/>
        <v>19</v>
      </c>
      <c r="BM25" s="81">
        <f t="shared" si="31"/>
        <v>0</v>
      </c>
      <c r="BN25" s="81">
        <f t="shared" si="32"/>
        <v>0</v>
      </c>
      <c r="BO25" s="81">
        <f t="shared" si="33"/>
        <v>0</v>
      </c>
      <c r="BP25" s="81">
        <f t="shared" si="34"/>
        <v>0</v>
      </c>
      <c r="BQ25" s="82">
        <f t="shared" si="35"/>
        <v>0</v>
      </c>
      <c r="BR25" s="83">
        <f t="shared" si="36"/>
        <v>0</v>
      </c>
      <c r="BS25" s="84"/>
      <c r="BU25" s="1">
        <f>SUM(BC21:BC25)+SUM(BK21:BK25)</f>
        <v>1065</v>
      </c>
      <c r="BV25" s="1">
        <f>SUM(BJ21:BJ25,BR21:BR25)</f>
        <v>306</v>
      </c>
    </row>
    <row r="26" spans="1:74" ht="33.950000000000003" customHeight="1" x14ac:dyDescent="0.25">
      <c r="A26" s="169" t="s">
        <v>36</v>
      </c>
      <c r="B26" s="170" t="s">
        <v>38</v>
      </c>
      <c r="C26" s="170" t="s">
        <v>138</v>
      </c>
      <c r="D26" s="126" t="s">
        <v>125</v>
      </c>
      <c r="E26" s="127">
        <v>3042100008</v>
      </c>
      <c r="F26" s="128" t="s">
        <v>15</v>
      </c>
      <c r="G26" s="68">
        <f t="shared" si="9"/>
        <v>0</v>
      </c>
      <c r="H26" s="69"/>
      <c r="I26" s="70"/>
      <c r="J26" s="71"/>
      <c r="K26" s="71"/>
      <c r="L26" s="71"/>
      <c r="M26" s="72"/>
      <c r="N26" s="83">
        <f t="shared" si="10"/>
        <v>0</v>
      </c>
      <c r="O26" s="68">
        <f t="shared" si="11"/>
        <v>0</v>
      </c>
      <c r="P26" s="73"/>
      <c r="Q26" s="74"/>
      <c r="R26" s="75"/>
      <c r="S26" s="75"/>
      <c r="T26" s="75"/>
      <c r="U26" s="73"/>
      <c r="V26" s="387">
        <f t="shared" si="12"/>
        <v>0</v>
      </c>
      <c r="W26" s="68">
        <f t="shared" si="13"/>
        <v>7</v>
      </c>
      <c r="X26" s="76">
        <v>4</v>
      </c>
      <c r="Y26" s="77">
        <v>2</v>
      </c>
      <c r="Z26" s="78">
        <v>1</v>
      </c>
      <c r="AA26" s="78"/>
      <c r="AB26" s="78"/>
      <c r="AC26" s="79"/>
      <c r="AD26" s="83">
        <f t="shared" si="14"/>
        <v>3</v>
      </c>
      <c r="AE26" s="68">
        <f t="shared" si="15"/>
        <v>25</v>
      </c>
      <c r="AF26" s="76">
        <v>21</v>
      </c>
      <c r="AG26" s="77">
        <v>2</v>
      </c>
      <c r="AH26" s="78"/>
      <c r="AI26" s="78">
        <v>2</v>
      </c>
      <c r="AJ26" s="78"/>
      <c r="AK26" s="79"/>
      <c r="AL26" s="387">
        <f t="shared" si="16"/>
        <v>4</v>
      </c>
      <c r="AM26" s="68">
        <f t="shared" si="17"/>
        <v>15</v>
      </c>
      <c r="AN26" s="76">
        <v>13</v>
      </c>
      <c r="AO26" s="74">
        <v>2</v>
      </c>
      <c r="AP26" s="75"/>
      <c r="AQ26" s="75"/>
      <c r="AR26" s="75"/>
      <c r="AS26" s="73"/>
      <c r="AT26" s="392">
        <f t="shared" si="18"/>
        <v>2</v>
      </c>
      <c r="AU26" s="68">
        <f t="shared" si="19"/>
        <v>19</v>
      </c>
      <c r="AV26" s="76">
        <v>18</v>
      </c>
      <c r="AW26" s="80">
        <v>1</v>
      </c>
      <c r="AX26" s="71"/>
      <c r="AY26" s="71"/>
      <c r="AZ26" s="71"/>
      <c r="BA26" s="72"/>
      <c r="BB26" s="83">
        <f t="shared" si="20"/>
        <v>1</v>
      </c>
      <c r="BC26" s="68">
        <f t="shared" si="21"/>
        <v>22</v>
      </c>
      <c r="BD26" s="81">
        <f t="shared" si="22"/>
        <v>17</v>
      </c>
      <c r="BE26" s="81">
        <f t="shared" si="23"/>
        <v>4</v>
      </c>
      <c r="BF26" s="81">
        <f t="shared" si="24"/>
        <v>1</v>
      </c>
      <c r="BG26" s="81">
        <f t="shared" si="25"/>
        <v>0</v>
      </c>
      <c r="BH26" s="81">
        <f t="shared" si="26"/>
        <v>0</v>
      </c>
      <c r="BI26" s="82">
        <f t="shared" si="27"/>
        <v>0</v>
      </c>
      <c r="BJ26" s="83">
        <f t="shared" si="28"/>
        <v>5</v>
      </c>
      <c r="BK26" s="68">
        <f t="shared" si="29"/>
        <v>44</v>
      </c>
      <c r="BL26" s="81">
        <f t="shared" si="30"/>
        <v>39</v>
      </c>
      <c r="BM26" s="81">
        <f t="shared" si="31"/>
        <v>3</v>
      </c>
      <c r="BN26" s="81">
        <f t="shared" si="32"/>
        <v>0</v>
      </c>
      <c r="BO26" s="81">
        <f t="shared" si="33"/>
        <v>2</v>
      </c>
      <c r="BP26" s="81">
        <f t="shared" si="34"/>
        <v>0</v>
      </c>
      <c r="BQ26" s="82">
        <f t="shared" si="35"/>
        <v>0</v>
      </c>
      <c r="BR26" s="83">
        <f t="shared" si="36"/>
        <v>5</v>
      </c>
      <c r="BS26" s="84"/>
    </row>
    <row r="27" spans="1:74" ht="33.950000000000003" customHeight="1" thickBot="1" x14ac:dyDescent="0.3">
      <c r="A27" s="144" t="s">
        <v>36</v>
      </c>
      <c r="B27" s="145" t="s">
        <v>38</v>
      </c>
      <c r="C27" s="173" t="s">
        <v>138</v>
      </c>
      <c r="D27" s="174" t="s">
        <v>86</v>
      </c>
      <c r="E27" s="175">
        <v>3061300005</v>
      </c>
      <c r="F27" s="141" t="s">
        <v>15</v>
      </c>
      <c r="G27" s="272">
        <f t="shared" si="9"/>
        <v>0</v>
      </c>
      <c r="H27" s="273"/>
      <c r="I27" s="274"/>
      <c r="J27" s="275"/>
      <c r="K27" s="275"/>
      <c r="L27" s="275"/>
      <c r="M27" s="276"/>
      <c r="N27" s="287">
        <f t="shared" si="10"/>
        <v>0</v>
      </c>
      <c r="O27" s="272">
        <f t="shared" si="11"/>
        <v>0</v>
      </c>
      <c r="P27" s="277"/>
      <c r="Q27" s="278"/>
      <c r="R27" s="279"/>
      <c r="S27" s="279"/>
      <c r="T27" s="279"/>
      <c r="U27" s="277"/>
      <c r="V27" s="393">
        <f t="shared" si="12"/>
        <v>0</v>
      </c>
      <c r="W27" s="272">
        <f t="shared" si="13"/>
        <v>27</v>
      </c>
      <c r="X27" s="280">
        <v>23</v>
      </c>
      <c r="Y27" s="281">
        <v>1</v>
      </c>
      <c r="Z27" s="282">
        <v>1</v>
      </c>
      <c r="AA27" s="282">
        <v>2</v>
      </c>
      <c r="AB27" s="282"/>
      <c r="AC27" s="283"/>
      <c r="AD27" s="287">
        <f t="shared" si="14"/>
        <v>4</v>
      </c>
      <c r="AE27" s="272">
        <f t="shared" si="15"/>
        <v>34</v>
      </c>
      <c r="AF27" s="280">
        <v>32</v>
      </c>
      <c r="AG27" s="281">
        <v>1</v>
      </c>
      <c r="AH27" s="282">
        <v>1</v>
      </c>
      <c r="AI27" s="282"/>
      <c r="AJ27" s="282"/>
      <c r="AK27" s="283"/>
      <c r="AL27" s="393">
        <f t="shared" si="16"/>
        <v>2</v>
      </c>
      <c r="AM27" s="272">
        <f t="shared" si="17"/>
        <v>24</v>
      </c>
      <c r="AN27" s="280">
        <v>19</v>
      </c>
      <c r="AO27" s="278">
        <v>2</v>
      </c>
      <c r="AP27" s="279">
        <v>1</v>
      </c>
      <c r="AQ27" s="279"/>
      <c r="AR27" s="279">
        <v>1</v>
      </c>
      <c r="AS27" s="277">
        <v>1</v>
      </c>
      <c r="AT27" s="394">
        <f t="shared" si="18"/>
        <v>5</v>
      </c>
      <c r="AU27" s="272">
        <f t="shared" si="19"/>
        <v>14</v>
      </c>
      <c r="AV27" s="280">
        <v>13</v>
      </c>
      <c r="AW27" s="284"/>
      <c r="AX27" s="275"/>
      <c r="AY27" s="275"/>
      <c r="AZ27" s="275">
        <v>1</v>
      </c>
      <c r="BA27" s="276"/>
      <c r="BB27" s="287">
        <f t="shared" si="20"/>
        <v>1</v>
      </c>
      <c r="BC27" s="272">
        <f t="shared" si="21"/>
        <v>51</v>
      </c>
      <c r="BD27" s="285">
        <f t="shared" si="22"/>
        <v>42</v>
      </c>
      <c r="BE27" s="285">
        <f t="shared" si="23"/>
        <v>3</v>
      </c>
      <c r="BF27" s="285">
        <f t="shared" si="24"/>
        <v>2</v>
      </c>
      <c r="BG27" s="285">
        <f t="shared" si="25"/>
        <v>2</v>
      </c>
      <c r="BH27" s="285">
        <f t="shared" si="26"/>
        <v>1</v>
      </c>
      <c r="BI27" s="286">
        <f t="shared" si="27"/>
        <v>1</v>
      </c>
      <c r="BJ27" s="287">
        <f t="shared" si="28"/>
        <v>9</v>
      </c>
      <c r="BK27" s="272">
        <f t="shared" si="29"/>
        <v>48</v>
      </c>
      <c r="BL27" s="285">
        <f t="shared" si="30"/>
        <v>45</v>
      </c>
      <c r="BM27" s="285">
        <f t="shared" si="31"/>
        <v>1</v>
      </c>
      <c r="BN27" s="285">
        <f t="shared" si="32"/>
        <v>1</v>
      </c>
      <c r="BO27" s="285">
        <f t="shared" si="33"/>
        <v>0</v>
      </c>
      <c r="BP27" s="285">
        <f t="shared" si="34"/>
        <v>1</v>
      </c>
      <c r="BQ27" s="286">
        <f t="shared" si="35"/>
        <v>0</v>
      </c>
      <c r="BR27" s="287">
        <f t="shared" si="36"/>
        <v>3</v>
      </c>
      <c r="BS27" s="84"/>
      <c r="BU27" s="1"/>
    </row>
    <row r="28" spans="1:74" ht="33.950000000000003" customHeight="1" thickBot="1" x14ac:dyDescent="0.3">
      <c r="A28" s="464"/>
      <c r="B28" s="465"/>
      <c r="C28" s="465"/>
      <c r="D28" s="465"/>
      <c r="E28" s="465"/>
      <c r="F28" s="466"/>
      <c r="G28" s="305">
        <f t="shared" si="9"/>
        <v>109</v>
      </c>
      <c r="H28" s="395">
        <f>SUM(H23:H27)</f>
        <v>80</v>
      </c>
      <c r="I28" s="396">
        <f>SUM(I23:I27)</f>
        <v>8</v>
      </c>
      <c r="J28" s="397">
        <f t="shared" ref="J28:M28" si="62">SUM(J23:J27)</f>
        <v>2</v>
      </c>
      <c r="K28" s="397">
        <f>SUM(K23:K27)</f>
        <v>6</v>
      </c>
      <c r="L28" s="397">
        <f t="shared" si="62"/>
        <v>6</v>
      </c>
      <c r="M28" s="395">
        <f t="shared" si="62"/>
        <v>7</v>
      </c>
      <c r="N28" s="288">
        <f t="shared" si="10"/>
        <v>29</v>
      </c>
      <c r="O28" s="305">
        <f t="shared" si="11"/>
        <v>91</v>
      </c>
      <c r="P28" s="395">
        <f>SUM(P23:P27)</f>
        <v>77</v>
      </c>
      <c r="Q28" s="396">
        <f>SUM(Q23:Q27)</f>
        <v>10</v>
      </c>
      <c r="R28" s="397">
        <f t="shared" ref="R28" si="63">SUM(R23:R27)</f>
        <v>3</v>
      </c>
      <c r="S28" s="397">
        <f t="shared" ref="S28" si="64">SUM(S23:S27)</f>
        <v>0</v>
      </c>
      <c r="T28" s="397">
        <f t="shared" ref="T28" si="65">SUM(T23:T27)</f>
        <v>0</v>
      </c>
      <c r="U28" s="395">
        <f t="shared" ref="U28" si="66">SUM(U23:U27)</f>
        <v>1</v>
      </c>
      <c r="V28" s="398">
        <f t="shared" si="12"/>
        <v>14</v>
      </c>
      <c r="W28" s="305">
        <f t="shared" si="13"/>
        <v>77</v>
      </c>
      <c r="X28" s="395">
        <f>SUM(X23:X27)</f>
        <v>59</v>
      </c>
      <c r="Y28" s="396">
        <f>SUM(Y23:Y27)</f>
        <v>6</v>
      </c>
      <c r="Z28" s="397">
        <f t="shared" ref="Z28" si="67">SUM(Z23:Z27)</f>
        <v>5</v>
      </c>
      <c r="AA28" s="397">
        <f t="shared" ref="AA28" si="68">SUM(AA23:AA27)</f>
        <v>6</v>
      </c>
      <c r="AB28" s="397">
        <f t="shared" ref="AB28" si="69">SUM(AB23:AB27)</f>
        <v>1</v>
      </c>
      <c r="AC28" s="395">
        <f t="shared" ref="AC28" si="70">SUM(AC23:AC27)</f>
        <v>0</v>
      </c>
      <c r="AD28" s="288">
        <f t="shared" si="14"/>
        <v>18</v>
      </c>
      <c r="AE28" s="305">
        <f t="shared" si="15"/>
        <v>111</v>
      </c>
      <c r="AF28" s="395">
        <f>SUM(AF23:AF27)</f>
        <v>102</v>
      </c>
      <c r="AG28" s="396">
        <f>SUM(AG23:AG27)</f>
        <v>6</v>
      </c>
      <c r="AH28" s="397">
        <f t="shared" ref="AH28" si="71">SUM(AH23:AH27)</f>
        <v>1</v>
      </c>
      <c r="AI28" s="397">
        <f t="shared" ref="AI28" si="72">SUM(AI23:AI27)</f>
        <v>2</v>
      </c>
      <c r="AJ28" s="397">
        <f>SUM(AJ23:AJ27)</f>
        <v>0</v>
      </c>
      <c r="AK28" s="395">
        <f t="shared" ref="AK28" si="73">SUM(AK23:AK27)</f>
        <v>0</v>
      </c>
      <c r="AL28" s="398">
        <f t="shared" si="16"/>
        <v>9</v>
      </c>
      <c r="AM28" s="305">
        <f t="shared" si="17"/>
        <v>86</v>
      </c>
      <c r="AN28" s="395">
        <f>SUM(AN23:AN27)</f>
        <v>73</v>
      </c>
      <c r="AO28" s="396">
        <f>SUM(AO23:AO27)</f>
        <v>4</v>
      </c>
      <c r="AP28" s="397">
        <f t="shared" ref="AP28" si="74">SUM(AP23:AP27)</f>
        <v>4</v>
      </c>
      <c r="AQ28" s="397">
        <f t="shared" ref="AQ28" si="75">SUM(AQ23:AQ27)</f>
        <v>1</v>
      </c>
      <c r="AR28" s="397">
        <f t="shared" ref="AR28" si="76">SUM(AR23:AR27)</f>
        <v>1</v>
      </c>
      <c r="AS28" s="395">
        <f t="shared" ref="AS28" si="77">SUM(AS23:AS27)</f>
        <v>3</v>
      </c>
      <c r="AT28" s="399">
        <f t="shared" si="18"/>
        <v>13</v>
      </c>
      <c r="AU28" s="305">
        <f t="shared" si="19"/>
        <v>76</v>
      </c>
      <c r="AV28" s="395">
        <f>SUM(AV23:AV27)</f>
        <v>69</v>
      </c>
      <c r="AW28" s="396">
        <f>SUM(AW23:AW27)</f>
        <v>4</v>
      </c>
      <c r="AX28" s="397">
        <f t="shared" ref="AX28" si="78">SUM(AX23:AX27)</f>
        <v>2</v>
      </c>
      <c r="AY28" s="397">
        <f>SUM(AY23:AY27)</f>
        <v>0</v>
      </c>
      <c r="AZ28" s="397">
        <f t="shared" ref="AZ28" si="79">SUM(AZ23:AZ27)</f>
        <v>1</v>
      </c>
      <c r="BA28" s="395">
        <f t="shared" ref="BA28" si="80">SUM(BA23:BA27)</f>
        <v>0</v>
      </c>
      <c r="BB28" s="288">
        <f t="shared" si="20"/>
        <v>7</v>
      </c>
      <c r="BC28" s="305">
        <f t="shared" si="21"/>
        <v>272</v>
      </c>
      <c r="BD28" s="306">
        <f>H28+X28+AN28</f>
        <v>212</v>
      </c>
      <c r="BE28" s="306">
        <f t="shared" si="23"/>
        <v>18</v>
      </c>
      <c r="BF28" s="306">
        <f>J28+Z28+AP28</f>
        <v>11</v>
      </c>
      <c r="BG28" s="306">
        <f t="shared" si="25"/>
        <v>13</v>
      </c>
      <c r="BH28" s="306">
        <f t="shared" si="26"/>
        <v>8</v>
      </c>
      <c r="BI28" s="307">
        <f t="shared" si="27"/>
        <v>10</v>
      </c>
      <c r="BJ28" s="288">
        <f t="shared" si="28"/>
        <v>60</v>
      </c>
      <c r="BK28" s="305">
        <f t="shared" si="29"/>
        <v>278</v>
      </c>
      <c r="BL28" s="306">
        <f t="shared" si="30"/>
        <v>248</v>
      </c>
      <c r="BM28" s="306">
        <f t="shared" si="31"/>
        <v>20</v>
      </c>
      <c r="BN28" s="306">
        <f t="shared" si="32"/>
        <v>6</v>
      </c>
      <c r="BO28" s="306">
        <f t="shared" si="33"/>
        <v>2</v>
      </c>
      <c r="BP28" s="306">
        <f t="shared" si="34"/>
        <v>1</v>
      </c>
      <c r="BQ28" s="307">
        <f t="shared" si="35"/>
        <v>1</v>
      </c>
      <c r="BR28" s="288">
        <f t="shared" si="36"/>
        <v>30</v>
      </c>
      <c r="BS28" s="84"/>
      <c r="BU28" s="1"/>
    </row>
    <row r="29" spans="1:74" ht="33.950000000000003" customHeight="1" x14ac:dyDescent="0.25">
      <c r="A29" s="108" t="s">
        <v>36</v>
      </c>
      <c r="B29" s="109" t="s">
        <v>39</v>
      </c>
      <c r="C29" s="109" t="s">
        <v>139</v>
      </c>
      <c r="D29" s="160" t="s">
        <v>111</v>
      </c>
      <c r="E29" s="161">
        <v>3000000000</v>
      </c>
      <c r="F29" s="162" t="s">
        <v>15</v>
      </c>
      <c r="G29" s="289">
        <f t="shared" si="9"/>
        <v>151</v>
      </c>
      <c r="H29" s="290">
        <v>101</v>
      </c>
      <c r="I29" s="291">
        <v>20</v>
      </c>
      <c r="J29" s="292">
        <v>15</v>
      </c>
      <c r="K29" s="292">
        <v>14</v>
      </c>
      <c r="L29" s="292"/>
      <c r="M29" s="293">
        <v>1</v>
      </c>
      <c r="N29" s="304">
        <f t="shared" si="10"/>
        <v>50</v>
      </c>
      <c r="O29" s="289">
        <f t="shared" si="11"/>
        <v>126</v>
      </c>
      <c r="P29" s="294">
        <v>118</v>
      </c>
      <c r="Q29" s="295">
        <v>3</v>
      </c>
      <c r="R29" s="296">
        <v>2</v>
      </c>
      <c r="S29" s="296">
        <v>2</v>
      </c>
      <c r="T29" s="296">
        <v>1</v>
      </c>
      <c r="U29" s="294">
        <v>0</v>
      </c>
      <c r="V29" s="407">
        <f t="shared" si="12"/>
        <v>8</v>
      </c>
      <c r="W29" s="289">
        <f t="shared" si="13"/>
        <v>0</v>
      </c>
      <c r="X29" s="297"/>
      <c r="Y29" s="298"/>
      <c r="Z29" s="299"/>
      <c r="AA29" s="299"/>
      <c r="AB29" s="299"/>
      <c r="AC29" s="300"/>
      <c r="AD29" s="304">
        <f t="shared" si="14"/>
        <v>0</v>
      </c>
      <c r="AE29" s="289">
        <f t="shared" si="15"/>
        <v>0</v>
      </c>
      <c r="AF29" s="297"/>
      <c r="AG29" s="298"/>
      <c r="AH29" s="299"/>
      <c r="AI29" s="299"/>
      <c r="AJ29" s="299"/>
      <c r="AK29" s="300"/>
      <c r="AL29" s="407">
        <f t="shared" si="16"/>
        <v>0</v>
      </c>
      <c r="AM29" s="289">
        <f t="shared" si="17"/>
        <v>0</v>
      </c>
      <c r="AN29" s="297"/>
      <c r="AO29" s="295"/>
      <c r="AP29" s="296"/>
      <c r="AQ29" s="296"/>
      <c r="AR29" s="296"/>
      <c r="AS29" s="294"/>
      <c r="AT29" s="412">
        <f t="shared" si="18"/>
        <v>0</v>
      </c>
      <c r="AU29" s="289">
        <f t="shared" si="19"/>
        <v>0</v>
      </c>
      <c r="AV29" s="297"/>
      <c r="AW29" s="301"/>
      <c r="AX29" s="292"/>
      <c r="AY29" s="292"/>
      <c r="AZ29" s="292"/>
      <c r="BA29" s="293"/>
      <c r="BB29" s="304">
        <f t="shared" si="20"/>
        <v>0</v>
      </c>
      <c r="BC29" s="289">
        <f t="shared" si="21"/>
        <v>151</v>
      </c>
      <c r="BD29" s="302">
        <f t="shared" si="22"/>
        <v>101</v>
      </c>
      <c r="BE29" s="302">
        <f t="shared" si="23"/>
        <v>20</v>
      </c>
      <c r="BF29" s="302">
        <f t="shared" si="24"/>
        <v>15</v>
      </c>
      <c r="BG29" s="302">
        <f t="shared" si="25"/>
        <v>14</v>
      </c>
      <c r="BH29" s="302">
        <f t="shared" si="26"/>
        <v>0</v>
      </c>
      <c r="BI29" s="303">
        <f t="shared" si="27"/>
        <v>1</v>
      </c>
      <c r="BJ29" s="304">
        <f t="shared" si="28"/>
        <v>50</v>
      </c>
      <c r="BK29" s="289">
        <f t="shared" si="29"/>
        <v>126</v>
      </c>
      <c r="BL29" s="302">
        <f t="shared" si="30"/>
        <v>118</v>
      </c>
      <c r="BM29" s="302">
        <f t="shared" si="31"/>
        <v>3</v>
      </c>
      <c r="BN29" s="302">
        <f t="shared" si="32"/>
        <v>2</v>
      </c>
      <c r="BO29" s="302">
        <f t="shared" si="33"/>
        <v>2</v>
      </c>
      <c r="BP29" s="302">
        <f t="shared" si="34"/>
        <v>1</v>
      </c>
      <c r="BQ29" s="303">
        <f t="shared" si="35"/>
        <v>0</v>
      </c>
      <c r="BR29" s="304">
        <f t="shared" si="36"/>
        <v>8</v>
      </c>
      <c r="BS29" s="84"/>
      <c r="BU29" s="1">
        <f>SUM(BC26:BC29)+SUM(BK26:BK29)</f>
        <v>992</v>
      </c>
      <c r="BV29" s="1">
        <f>SUM(BJ26:BJ29,BR26:BR29)</f>
        <v>170</v>
      </c>
    </row>
    <row r="30" spans="1:74" ht="33.950000000000003" customHeight="1" x14ac:dyDescent="0.25">
      <c r="A30" s="169" t="s">
        <v>36</v>
      </c>
      <c r="B30" s="170" t="s">
        <v>39</v>
      </c>
      <c r="C30" s="170" t="s">
        <v>93</v>
      </c>
      <c r="D30" s="126" t="s">
        <v>47</v>
      </c>
      <c r="E30" s="127">
        <v>3092100003</v>
      </c>
      <c r="F30" s="128" t="s">
        <v>15</v>
      </c>
      <c r="G30" s="68">
        <f t="shared" si="9"/>
        <v>0</v>
      </c>
      <c r="H30" s="69"/>
      <c r="I30" s="70"/>
      <c r="J30" s="71"/>
      <c r="K30" s="71"/>
      <c r="L30" s="71"/>
      <c r="M30" s="72"/>
      <c r="N30" s="83">
        <f t="shared" si="10"/>
        <v>0</v>
      </c>
      <c r="O30" s="68">
        <f t="shared" si="11"/>
        <v>0</v>
      </c>
      <c r="P30" s="73"/>
      <c r="Q30" s="74"/>
      <c r="R30" s="75"/>
      <c r="S30" s="75"/>
      <c r="T30" s="75"/>
      <c r="U30" s="73"/>
      <c r="V30" s="387">
        <f t="shared" si="12"/>
        <v>0</v>
      </c>
      <c r="W30" s="68">
        <f t="shared" si="13"/>
        <v>6</v>
      </c>
      <c r="X30" s="76">
        <v>6</v>
      </c>
      <c r="Y30" s="77"/>
      <c r="Z30" s="78"/>
      <c r="AA30" s="78"/>
      <c r="AB30" s="78"/>
      <c r="AC30" s="79"/>
      <c r="AD30" s="83">
        <f t="shared" si="14"/>
        <v>0</v>
      </c>
      <c r="AE30" s="68">
        <f t="shared" si="15"/>
        <v>48</v>
      </c>
      <c r="AF30" s="76">
        <v>45</v>
      </c>
      <c r="AG30" s="77">
        <v>1</v>
      </c>
      <c r="AH30" s="78">
        <v>1</v>
      </c>
      <c r="AI30" s="78"/>
      <c r="AJ30" s="78">
        <v>1</v>
      </c>
      <c r="AK30" s="79"/>
      <c r="AL30" s="387">
        <f t="shared" si="16"/>
        <v>3</v>
      </c>
      <c r="AM30" s="68">
        <f t="shared" si="17"/>
        <v>12</v>
      </c>
      <c r="AN30" s="76">
        <v>11</v>
      </c>
      <c r="AO30" s="74">
        <v>1</v>
      </c>
      <c r="AP30" s="75"/>
      <c r="AQ30" s="75"/>
      <c r="AR30" s="75"/>
      <c r="AS30" s="73"/>
      <c r="AT30" s="392">
        <f t="shared" si="18"/>
        <v>1</v>
      </c>
      <c r="AU30" s="68">
        <f t="shared" si="19"/>
        <v>37</v>
      </c>
      <c r="AV30" s="76">
        <v>33</v>
      </c>
      <c r="AW30" s="80">
        <v>4</v>
      </c>
      <c r="AX30" s="71"/>
      <c r="AY30" s="71"/>
      <c r="AZ30" s="71"/>
      <c r="BA30" s="72"/>
      <c r="BB30" s="83">
        <f t="shared" si="20"/>
        <v>4</v>
      </c>
      <c r="BC30" s="68">
        <f t="shared" si="21"/>
        <v>18</v>
      </c>
      <c r="BD30" s="81">
        <f t="shared" si="22"/>
        <v>17</v>
      </c>
      <c r="BE30" s="81">
        <f t="shared" si="23"/>
        <v>1</v>
      </c>
      <c r="BF30" s="81">
        <f t="shared" si="24"/>
        <v>0</v>
      </c>
      <c r="BG30" s="81">
        <f t="shared" si="25"/>
        <v>0</v>
      </c>
      <c r="BH30" s="81">
        <f t="shared" si="26"/>
        <v>0</v>
      </c>
      <c r="BI30" s="82">
        <f t="shared" si="27"/>
        <v>0</v>
      </c>
      <c r="BJ30" s="83">
        <f t="shared" si="28"/>
        <v>1</v>
      </c>
      <c r="BK30" s="68">
        <f t="shared" si="29"/>
        <v>85</v>
      </c>
      <c r="BL30" s="81">
        <f t="shared" si="30"/>
        <v>78</v>
      </c>
      <c r="BM30" s="81">
        <f t="shared" si="31"/>
        <v>5</v>
      </c>
      <c r="BN30" s="81">
        <f t="shared" si="32"/>
        <v>1</v>
      </c>
      <c r="BO30" s="81">
        <f t="shared" si="33"/>
        <v>0</v>
      </c>
      <c r="BP30" s="81">
        <f t="shared" si="34"/>
        <v>1</v>
      </c>
      <c r="BQ30" s="82">
        <f t="shared" si="35"/>
        <v>0</v>
      </c>
      <c r="BR30" s="83">
        <f t="shared" si="36"/>
        <v>7</v>
      </c>
      <c r="BS30" s="84"/>
    </row>
    <row r="31" spans="1:74" ht="33.950000000000003" customHeight="1" x14ac:dyDescent="0.25">
      <c r="A31" s="169" t="s">
        <v>36</v>
      </c>
      <c r="B31" s="170" t="s">
        <v>39</v>
      </c>
      <c r="C31" s="170" t="s">
        <v>139</v>
      </c>
      <c r="D31" s="126" t="s">
        <v>125</v>
      </c>
      <c r="E31" s="127">
        <v>3042100008</v>
      </c>
      <c r="F31" s="128" t="s">
        <v>15</v>
      </c>
      <c r="G31" s="68">
        <f t="shared" si="9"/>
        <v>0</v>
      </c>
      <c r="H31" s="69"/>
      <c r="I31" s="70"/>
      <c r="J31" s="71"/>
      <c r="K31" s="71"/>
      <c r="L31" s="71"/>
      <c r="M31" s="72"/>
      <c r="N31" s="83">
        <f t="shared" si="10"/>
        <v>0</v>
      </c>
      <c r="O31" s="68">
        <f t="shared" si="11"/>
        <v>0</v>
      </c>
      <c r="P31" s="73"/>
      <c r="Q31" s="74"/>
      <c r="R31" s="75"/>
      <c r="S31" s="75"/>
      <c r="T31" s="75"/>
      <c r="U31" s="73"/>
      <c r="V31" s="387">
        <f t="shared" si="12"/>
        <v>0</v>
      </c>
      <c r="W31" s="68">
        <f t="shared" si="13"/>
        <v>28</v>
      </c>
      <c r="X31" s="76">
        <v>17</v>
      </c>
      <c r="Y31" s="77">
        <v>3</v>
      </c>
      <c r="Z31" s="78">
        <v>4</v>
      </c>
      <c r="AA31" s="78">
        <v>4</v>
      </c>
      <c r="AB31" s="78"/>
      <c r="AC31" s="79"/>
      <c r="AD31" s="83">
        <f t="shared" si="14"/>
        <v>11</v>
      </c>
      <c r="AE31" s="68">
        <f t="shared" si="15"/>
        <v>41</v>
      </c>
      <c r="AF31" s="76">
        <v>28</v>
      </c>
      <c r="AG31" s="77">
        <v>5</v>
      </c>
      <c r="AH31" s="78">
        <v>3</v>
      </c>
      <c r="AI31" s="78">
        <v>1</v>
      </c>
      <c r="AJ31" s="78">
        <v>2</v>
      </c>
      <c r="AK31" s="79">
        <v>2</v>
      </c>
      <c r="AL31" s="387">
        <f t="shared" si="16"/>
        <v>13</v>
      </c>
      <c r="AM31" s="68">
        <f t="shared" si="17"/>
        <v>22</v>
      </c>
      <c r="AN31" s="76">
        <v>11</v>
      </c>
      <c r="AO31" s="74">
        <v>3</v>
      </c>
      <c r="AP31" s="75">
        <v>2</v>
      </c>
      <c r="AQ31" s="75">
        <v>5</v>
      </c>
      <c r="AR31" s="75"/>
      <c r="AS31" s="73">
        <v>1</v>
      </c>
      <c r="AT31" s="392">
        <f t="shared" si="18"/>
        <v>11</v>
      </c>
      <c r="AU31" s="68">
        <f t="shared" si="19"/>
        <v>28</v>
      </c>
      <c r="AV31" s="76">
        <v>19</v>
      </c>
      <c r="AW31" s="80">
        <v>3</v>
      </c>
      <c r="AX31" s="71">
        <v>5</v>
      </c>
      <c r="AY31" s="71">
        <v>1</v>
      </c>
      <c r="AZ31" s="71"/>
      <c r="BA31" s="72"/>
      <c r="BB31" s="83">
        <f t="shared" si="20"/>
        <v>9</v>
      </c>
      <c r="BC31" s="68">
        <f t="shared" si="21"/>
        <v>50</v>
      </c>
      <c r="BD31" s="81">
        <f t="shared" si="22"/>
        <v>28</v>
      </c>
      <c r="BE31" s="81">
        <f t="shared" si="23"/>
        <v>6</v>
      </c>
      <c r="BF31" s="81">
        <f t="shared" si="24"/>
        <v>6</v>
      </c>
      <c r="BG31" s="81">
        <f t="shared" si="25"/>
        <v>9</v>
      </c>
      <c r="BH31" s="81">
        <f t="shared" si="26"/>
        <v>0</v>
      </c>
      <c r="BI31" s="82">
        <f t="shared" si="27"/>
        <v>1</v>
      </c>
      <c r="BJ31" s="83">
        <f t="shared" si="28"/>
        <v>22</v>
      </c>
      <c r="BK31" s="68">
        <f t="shared" si="29"/>
        <v>69</v>
      </c>
      <c r="BL31" s="81">
        <f t="shared" si="30"/>
        <v>47</v>
      </c>
      <c r="BM31" s="81">
        <f t="shared" si="31"/>
        <v>8</v>
      </c>
      <c r="BN31" s="81">
        <f t="shared" si="32"/>
        <v>8</v>
      </c>
      <c r="BO31" s="81">
        <f t="shared" si="33"/>
        <v>2</v>
      </c>
      <c r="BP31" s="81">
        <f t="shared" si="34"/>
        <v>2</v>
      </c>
      <c r="BQ31" s="82">
        <f t="shared" si="35"/>
        <v>2</v>
      </c>
      <c r="BR31" s="83">
        <f t="shared" si="36"/>
        <v>22</v>
      </c>
      <c r="BS31" s="84"/>
      <c r="BU31" s="1"/>
    </row>
    <row r="32" spans="1:74" ht="33.950000000000003" customHeight="1" x14ac:dyDescent="0.25">
      <c r="A32" s="169" t="s">
        <v>36</v>
      </c>
      <c r="B32" s="170" t="s">
        <v>39</v>
      </c>
      <c r="C32" s="170" t="s">
        <v>139</v>
      </c>
      <c r="D32" s="138" t="s">
        <v>148</v>
      </c>
      <c r="E32" s="147">
        <v>3042100008</v>
      </c>
      <c r="F32" s="141" t="s">
        <v>15</v>
      </c>
      <c r="G32" s="68">
        <f t="shared" si="9"/>
        <v>0</v>
      </c>
      <c r="H32" s="69"/>
      <c r="I32" s="70"/>
      <c r="J32" s="71"/>
      <c r="K32" s="71"/>
      <c r="L32" s="71"/>
      <c r="M32" s="72"/>
      <c r="N32" s="83">
        <f t="shared" si="10"/>
        <v>0</v>
      </c>
      <c r="O32" s="68">
        <f t="shared" si="11"/>
        <v>0</v>
      </c>
      <c r="P32" s="73"/>
      <c r="Q32" s="74"/>
      <c r="R32" s="75"/>
      <c r="S32" s="75"/>
      <c r="T32" s="75"/>
      <c r="U32" s="73"/>
      <c r="V32" s="387">
        <f t="shared" si="12"/>
        <v>0</v>
      </c>
      <c r="W32" s="68">
        <f t="shared" si="13"/>
        <v>0</v>
      </c>
      <c r="X32" s="76"/>
      <c r="Y32" s="77"/>
      <c r="Z32" s="78"/>
      <c r="AA32" s="78"/>
      <c r="AB32" s="78"/>
      <c r="AC32" s="79"/>
      <c r="AD32" s="83">
        <f t="shared" si="14"/>
        <v>0</v>
      </c>
      <c r="AE32" s="68">
        <f t="shared" si="15"/>
        <v>0</v>
      </c>
      <c r="AF32" s="76"/>
      <c r="AG32" s="77"/>
      <c r="AH32" s="78"/>
      <c r="AI32" s="78"/>
      <c r="AJ32" s="78"/>
      <c r="AK32" s="79"/>
      <c r="AL32" s="387">
        <f t="shared" si="16"/>
        <v>0</v>
      </c>
      <c r="AM32" s="68">
        <f t="shared" si="17"/>
        <v>1</v>
      </c>
      <c r="AN32" s="76">
        <v>1</v>
      </c>
      <c r="AO32" s="74"/>
      <c r="AP32" s="75"/>
      <c r="AQ32" s="75"/>
      <c r="AR32" s="75"/>
      <c r="AS32" s="73"/>
      <c r="AT32" s="392">
        <f t="shared" si="18"/>
        <v>0</v>
      </c>
      <c r="AU32" s="68">
        <f t="shared" si="19"/>
        <v>1</v>
      </c>
      <c r="AV32" s="76">
        <v>1</v>
      </c>
      <c r="AW32" s="80"/>
      <c r="AX32" s="71"/>
      <c r="AY32" s="71"/>
      <c r="AZ32" s="71"/>
      <c r="BA32" s="72"/>
      <c r="BB32" s="83">
        <f t="shared" si="20"/>
        <v>0</v>
      </c>
      <c r="BC32" s="68">
        <f t="shared" si="21"/>
        <v>1</v>
      </c>
      <c r="BD32" s="81">
        <f t="shared" si="22"/>
        <v>1</v>
      </c>
      <c r="BE32" s="81">
        <f t="shared" si="23"/>
        <v>0</v>
      </c>
      <c r="BF32" s="81">
        <f t="shared" si="24"/>
        <v>0</v>
      </c>
      <c r="BG32" s="81">
        <f t="shared" si="25"/>
        <v>0</v>
      </c>
      <c r="BH32" s="81">
        <f t="shared" si="26"/>
        <v>0</v>
      </c>
      <c r="BI32" s="82">
        <f t="shared" si="27"/>
        <v>0</v>
      </c>
      <c r="BJ32" s="83">
        <f t="shared" si="28"/>
        <v>0</v>
      </c>
      <c r="BK32" s="68">
        <f t="shared" si="29"/>
        <v>1</v>
      </c>
      <c r="BL32" s="81">
        <f t="shared" si="30"/>
        <v>1</v>
      </c>
      <c r="BM32" s="81">
        <f t="shared" si="31"/>
        <v>0</v>
      </c>
      <c r="BN32" s="81">
        <f t="shared" si="32"/>
        <v>0</v>
      </c>
      <c r="BO32" s="81">
        <f t="shared" si="33"/>
        <v>0</v>
      </c>
      <c r="BP32" s="81">
        <f t="shared" si="34"/>
        <v>0</v>
      </c>
      <c r="BQ32" s="82">
        <f t="shared" si="35"/>
        <v>0</v>
      </c>
      <c r="BR32" s="83">
        <f t="shared" si="36"/>
        <v>0</v>
      </c>
      <c r="BS32" s="84"/>
      <c r="BU32" s="1"/>
    </row>
    <row r="33" spans="1:74" ht="33.950000000000003" customHeight="1" thickBot="1" x14ac:dyDescent="0.3">
      <c r="A33" s="144" t="s">
        <v>36</v>
      </c>
      <c r="B33" s="145" t="s">
        <v>39</v>
      </c>
      <c r="C33" s="173" t="s">
        <v>139</v>
      </c>
      <c r="D33" s="174" t="s">
        <v>87</v>
      </c>
      <c r="E33" s="175">
        <v>3062300005</v>
      </c>
      <c r="F33" s="141" t="s">
        <v>15</v>
      </c>
      <c r="G33" s="272">
        <f t="shared" si="9"/>
        <v>0</v>
      </c>
      <c r="H33" s="273"/>
      <c r="I33" s="274"/>
      <c r="J33" s="275"/>
      <c r="K33" s="275"/>
      <c r="L33" s="275"/>
      <c r="M33" s="276"/>
      <c r="N33" s="287">
        <f t="shared" si="10"/>
        <v>0</v>
      </c>
      <c r="O33" s="272">
        <f t="shared" si="11"/>
        <v>0</v>
      </c>
      <c r="P33" s="277"/>
      <c r="Q33" s="278"/>
      <c r="R33" s="279"/>
      <c r="S33" s="279"/>
      <c r="T33" s="279"/>
      <c r="U33" s="277"/>
      <c r="V33" s="393">
        <f t="shared" si="12"/>
        <v>0</v>
      </c>
      <c r="W33" s="272">
        <f t="shared" si="13"/>
        <v>57</v>
      </c>
      <c r="X33" s="280">
        <v>47</v>
      </c>
      <c r="Y33" s="281">
        <v>8</v>
      </c>
      <c r="Z33" s="282">
        <v>1</v>
      </c>
      <c r="AA33" s="282"/>
      <c r="AB33" s="282">
        <v>1</v>
      </c>
      <c r="AC33" s="283"/>
      <c r="AD33" s="287">
        <f t="shared" si="14"/>
        <v>10</v>
      </c>
      <c r="AE33" s="272">
        <f t="shared" si="15"/>
        <v>15</v>
      </c>
      <c r="AF33" s="280">
        <v>14</v>
      </c>
      <c r="AG33" s="281"/>
      <c r="AH33" s="282"/>
      <c r="AI33" s="282"/>
      <c r="AJ33" s="282"/>
      <c r="AK33" s="283">
        <v>1</v>
      </c>
      <c r="AL33" s="393">
        <f t="shared" si="16"/>
        <v>1</v>
      </c>
      <c r="AM33" s="272">
        <f t="shared" si="17"/>
        <v>50</v>
      </c>
      <c r="AN33" s="280">
        <v>32</v>
      </c>
      <c r="AO33" s="278">
        <v>4</v>
      </c>
      <c r="AP33" s="279">
        <v>6</v>
      </c>
      <c r="AQ33" s="279">
        <v>6</v>
      </c>
      <c r="AR33" s="279">
        <v>1</v>
      </c>
      <c r="AS33" s="277">
        <v>1</v>
      </c>
      <c r="AT33" s="394">
        <f t="shared" si="18"/>
        <v>18</v>
      </c>
      <c r="AU33" s="272">
        <f t="shared" si="19"/>
        <v>27</v>
      </c>
      <c r="AV33" s="280">
        <v>20</v>
      </c>
      <c r="AW33" s="284">
        <v>4</v>
      </c>
      <c r="AX33" s="275">
        <v>2</v>
      </c>
      <c r="AY33" s="275"/>
      <c r="AZ33" s="275"/>
      <c r="BA33" s="276">
        <v>1</v>
      </c>
      <c r="BB33" s="287">
        <f t="shared" si="20"/>
        <v>7</v>
      </c>
      <c r="BC33" s="272">
        <f t="shared" si="21"/>
        <v>107</v>
      </c>
      <c r="BD33" s="285">
        <f t="shared" si="22"/>
        <v>79</v>
      </c>
      <c r="BE33" s="285">
        <f t="shared" si="23"/>
        <v>12</v>
      </c>
      <c r="BF33" s="285">
        <f t="shared" si="24"/>
        <v>7</v>
      </c>
      <c r="BG33" s="285">
        <f t="shared" si="25"/>
        <v>6</v>
      </c>
      <c r="BH33" s="285">
        <f t="shared" si="26"/>
        <v>2</v>
      </c>
      <c r="BI33" s="286">
        <f t="shared" si="27"/>
        <v>1</v>
      </c>
      <c r="BJ33" s="287">
        <f t="shared" si="28"/>
        <v>28</v>
      </c>
      <c r="BK33" s="272">
        <f t="shared" si="29"/>
        <v>42</v>
      </c>
      <c r="BL33" s="285">
        <f t="shared" si="30"/>
        <v>34</v>
      </c>
      <c r="BM33" s="285">
        <f t="shared" si="31"/>
        <v>4</v>
      </c>
      <c r="BN33" s="285">
        <f t="shared" si="32"/>
        <v>2</v>
      </c>
      <c r="BO33" s="285">
        <f t="shared" si="33"/>
        <v>0</v>
      </c>
      <c r="BP33" s="285">
        <f t="shared" si="34"/>
        <v>0</v>
      </c>
      <c r="BQ33" s="286">
        <f t="shared" si="35"/>
        <v>2</v>
      </c>
      <c r="BR33" s="287">
        <f t="shared" si="36"/>
        <v>8</v>
      </c>
      <c r="BS33" s="84"/>
      <c r="BU33" s="1">
        <f>SUM(BC30:BC33)+SUM(BK30:BK33)</f>
        <v>373</v>
      </c>
      <c r="BV33" s="1">
        <f>SUM(BJ30:BJ33,BR30:BR33)</f>
        <v>88</v>
      </c>
    </row>
    <row r="34" spans="1:74" ht="33.950000000000003" customHeight="1" thickBot="1" x14ac:dyDescent="0.3">
      <c r="A34" s="464"/>
      <c r="B34" s="465"/>
      <c r="C34" s="465"/>
      <c r="D34" s="465"/>
      <c r="E34" s="465"/>
      <c r="F34" s="466"/>
      <c r="G34" s="305">
        <f t="shared" ref="G34" si="81">H34+N34</f>
        <v>151</v>
      </c>
      <c r="H34" s="395">
        <f>SUM(H29:H33)</f>
        <v>101</v>
      </c>
      <c r="I34" s="396">
        <f>SUM(I29:I33)</f>
        <v>20</v>
      </c>
      <c r="J34" s="397">
        <f t="shared" ref="J34" si="82">SUM(J29:J33)</f>
        <v>15</v>
      </c>
      <c r="K34" s="397">
        <f>SUM(K29:K33)</f>
        <v>14</v>
      </c>
      <c r="L34" s="397">
        <f t="shared" ref="L34" si="83">SUM(L29:L33)</f>
        <v>0</v>
      </c>
      <c r="M34" s="395">
        <f t="shared" ref="M34" si="84">SUM(M29:M33)</f>
        <v>1</v>
      </c>
      <c r="N34" s="288">
        <f t="shared" ref="N34" si="85">SUM(I34:M34)</f>
        <v>50</v>
      </c>
      <c r="O34" s="305">
        <f t="shared" ref="O34" si="86">P34+V34</f>
        <v>126</v>
      </c>
      <c r="P34" s="395">
        <f>SUM(P29:P33)</f>
        <v>118</v>
      </c>
      <c r="Q34" s="396">
        <f>SUM(Q29:Q33)</f>
        <v>3</v>
      </c>
      <c r="R34" s="397">
        <f t="shared" ref="R34" si="87">SUM(R29:R33)</f>
        <v>2</v>
      </c>
      <c r="S34" s="397">
        <f t="shared" ref="S34" si="88">SUM(S29:S33)</f>
        <v>2</v>
      </c>
      <c r="T34" s="397">
        <f t="shared" ref="T34" si="89">SUM(T29:T33)</f>
        <v>1</v>
      </c>
      <c r="U34" s="395">
        <f t="shared" ref="U34" si="90">SUM(U29:U33)</f>
        <v>0</v>
      </c>
      <c r="V34" s="398">
        <f t="shared" ref="V34" si="91">SUM(Q34:U34)</f>
        <v>8</v>
      </c>
      <c r="W34" s="305">
        <f t="shared" ref="W34" si="92">X34+AD34</f>
        <v>91</v>
      </c>
      <c r="X34" s="395">
        <f>SUM(X29:X33)</f>
        <v>70</v>
      </c>
      <c r="Y34" s="396">
        <f>SUM(Y29:Y33)</f>
        <v>11</v>
      </c>
      <c r="Z34" s="397">
        <f>SUM(Z29:Z33)</f>
        <v>5</v>
      </c>
      <c r="AA34" s="397">
        <f t="shared" ref="AA34" si="93">SUM(AA29:AA33)</f>
        <v>4</v>
      </c>
      <c r="AB34" s="397">
        <f t="shared" ref="AB34" si="94">SUM(AB29:AB33)</f>
        <v>1</v>
      </c>
      <c r="AC34" s="395">
        <f t="shared" ref="AC34" si="95">SUM(AC29:AC33)</f>
        <v>0</v>
      </c>
      <c r="AD34" s="288">
        <f t="shared" ref="AD34" si="96">SUM(Y34:AC34)</f>
        <v>21</v>
      </c>
      <c r="AE34" s="305">
        <f t="shared" ref="AE34" si="97">AF34+AL34</f>
        <v>104</v>
      </c>
      <c r="AF34" s="395">
        <f>SUM(AF29:AF33)</f>
        <v>87</v>
      </c>
      <c r="AG34" s="396">
        <f>SUM(AG29:AG33)</f>
        <v>6</v>
      </c>
      <c r="AH34" s="397">
        <f t="shared" ref="AH34" si="98">SUM(AH29:AH33)</f>
        <v>4</v>
      </c>
      <c r="AI34" s="397">
        <f t="shared" ref="AI34" si="99">SUM(AI29:AI33)</f>
        <v>1</v>
      </c>
      <c r="AJ34" s="397">
        <f>SUM(AJ29:AJ33)</f>
        <v>3</v>
      </c>
      <c r="AK34" s="395">
        <f t="shared" ref="AK34" si="100">SUM(AK29:AK33)</f>
        <v>3</v>
      </c>
      <c r="AL34" s="398">
        <f t="shared" ref="AL34" si="101">SUM(AG34:AK34)</f>
        <v>17</v>
      </c>
      <c r="AM34" s="305">
        <f t="shared" ref="AM34" si="102">AN34+AT34</f>
        <v>85</v>
      </c>
      <c r="AN34" s="395">
        <f>SUM(AN29:AN33)</f>
        <v>55</v>
      </c>
      <c r="AO34" s="396">
        <f>SUM(AO29:AO33)</f>
        <v>8</v>
      </c>
      <c r="AP34" s="397">
        <f t="shared" ref="AP34" si="103">SUM(AP29:AP33)</f>
        <v>8</v>
      </c>
      <c r="AQ34" s="397">
        <f t="shared" ref="AQ34" si="104">SUM(AQ29:AQ33)</f>
        <v>11</v>
      </c>
      <c r="AR34" s="397">
        <f t="shared" ref="AR34" si="105">SUM(AR29:AR33)</f>
        <v>1</v>
      </c>
      <c r="AS34" s="395">
        <f t="shared" ref="AS34" si="106">SUM(AS29:AS33)</f>
        <v>2</v>
      </c>
      <c r="AT34" s="399">
        <f t="shared" ref="AT34" si="107">SUM(AO34:AS34)</f>
        <v>30</v>
      </c>
      <c r="AU34" s="305">
        <f t="shared" ref="AU34" si="108">AV34+BB34</f>
        <v>93</v>
      </c>
      <c r="AV34" s="395">
        <f>SUM(AV29:AV33)</f>
        <v>73</v>
      </c>
      <c r="AW34" s="396">
        <f>SUM(AW29:AW33)</f>
        <v>11</v>
      </c>
      <c r="AX34" s="397">
        <f t="shared" ref="AX34" si="109">SUM(AX29:AX33)</f>
        <v>7</v>
      </c>
      <c r="AY34" s="397">
        <f t="shared" ref="AY34" si="110">SUM(AY29:AY33)</f>
        <v>1</v>
      </c>
      <c r="AZ34" s="397">
        <f t="shared" ref="AZ34" si="111">SUM(AZ29:AZ33)</f>
        <v>0</v>
      </c>
      <c r="BA34" s="395">
        <f t="shared" ref="BA34" si="112">SUM(BA29:BA33)</f>
        <v>1</v>
      </c>
      <c r="BB34" s="288">
        <f t="shared" si="20"/>
        <v>20</v>
      </c>
      <c r="BC34" s="305">
        <f t="shared" si="21"/>
        <v>327</v>
      </c>
      <c r="BD34" s="306">
        <f t="shared" si="22"/>
        <v>226</v>
      </c>
      <c r="BE34" s="306">
        <f t="shared" si="23"/>
        <v>39</v>
      </c>
      <c r="BF34" s="306">
        <f t="shared" si="24"/>
        <v>28</v>
      </c>
      <c r="BG34" s="306">
        <f t="shared" si="25"/>
        <v>29</v>
      </c>
      <c r="BH34" s="306">
        <f t="shared" si="26"/>
        <v>2</v>
      </c>
      <c r="BI34" s="307">
        <f t="shared" si="27"/>
        <v>3</v>
      </c>
      <c r="BJ34" s="288">
        <f t="shared" si="28"/>
        <v>101</v>
      </c>
      <c r="BK34" s="305">
        <f t="shared" si="29"/>
        <v>323</v>
      </c>
      <c r="BL34" s="306">
        <f t="shared" si="30"/>
        <v>278</v>
      </c>
      <c r="BM34" s="306">
        <f t="shared" si="31"/>
        <v>20</v>
      </c>
      <c r="BN34" s="306">
        <f t="shared" si="32"/>
        <v>13</v>
      </c>
      <c r="BO34" s="306">
        <f t="shared" si="33"/>
        <v>4</v>
      </c>
      <c r="BP34" s="306">
        <f t="shared" si="34"/>
        <v>4</v>
      </c>
      <c r="BQ34" s="307">
        <f t="shared" si="35"/>
        <v>4</v>
      </c>
      <c r="BR34" s="288">
        <f t="shared" si="36"/>
        <v>45</v>
      </c>
      <c r="BS34" s="84"/>
    </row>
    <row r="35" spans="1:74" ht="33.950000000000003" customHeight="1" x14ac:dyDescent="0.25">
      <c r="A35" s="108" t="s">
        <v>36</v>
      </c>
      <c r="B35" s="109" t="s">
        <v>40</v>
      </c>
      <c r="C35" s="109" t="s">
        <v>96</v>
      </c>
      <c r="D35" s="160" t="s">
        <v>111</v>
      </c>
      <c r="E35" s="161">
        <v>3000000000</v>
      </c>
      <c r="F35" s="162" t="s">
        <v>15</v>
      </c>
      <c r="G35" s="289">
        <f t="shared" si="9"/>
        <v>40</v>
      </c>
      <c r="H35" s="290">
        <v>31</v>
      </c>
      <c r="I35" s="291">
        <v>6</v>
      </c>
      <c r="J35" s="292">
        <v>1</v>
      </c>
      <c r="K35" s="292">
        <v>2</v>
      </c>
      <c r="L35" s="292"/>
      <c r="M35" s="293"/>
      <c r="N35" s="304">
        <f t="shared" si="10"/>
        <v>9</v>
      </c>
      <c r="O35" s="289">
        <f t="shared" si="11"/>
        <v>42</v>
      </c>
      <c r="P35" s="294">
        <v>38</v>
      </c>
      <c r="Q35" s="295">
        <v>2</v>
      </c>
      <c r="R35" s="296">
        <v>1</v>
      </c>
      <c r="S35" s="296">
        <v>1</v>
      </c>
      <c r="T35" s="296"/>
      <c r="U35" s="294"/>
      <c r="V35" s="407">
        <f t="shared" si="12"/>
        <v>4</v>
      </c>
      <c r="W35" s="289">
        <f t="shared" si="13"/>
        <v>0</v>
      </c>
      <c r="X35" s="297"/>
      <c r="Y35" s="298"/>
      <c r="Z35" s="299"/>
      <c r="AA35" s="299"/>
      <c r="AB35" s="299"/>
      <c r="AC35" s="300"/>
      <c r="AD35" s="304">
        <f t="shared" si="14"/>
        <v>0</v>
      </c>
      <c r="AE35" s="289">
        <f t="shared" si="15"/>
        <v>0</v>
      </c>
      <c r="AF35" s="297"/>
      <c r="AG35" s="298"/>
      <c r="AH35" s="299"/>
      <c r="AI35" s="299"/>
      <c r="AJ35" s="299"/>
      <c r="AK35" s="300"/>
      <c r="AL35" s="407">
        <f t="shared" si="16"/>
        <v>0</v>
      </c>
      <c r="AM35" s="289">
        <f t="shared" si="17"/>
        <v>0</v>
      </c>
      <c r="AN35" s="297"/>
      <c r="AO35" s="295"/>
      <c r="AP35" s="296"/>
      <c r="AQ35" s="296"/>
      <c r="AR35" s="296"/>
      <c r="AS35" s="294"/>
      <c r="AT35" s="412">
        <f t="shared" si="18"/>
        <v>0</v>
      </c>
      <c r="AU35" s="289">
        <f t="shared" si="19"/>
        <v>0</v>
      </c>
      <c r="AV35" s="297"/>
      <c r="AW35" s="301"/>
      <c r="AX35" s="292"/>
      <c r="AY35" s="292"/>
      <c r="AZ35" s="292"/>
      <c r="BA35" s="293"/>
      <c r="BB35" s="304">
        <f t="shared" si="20"/>
        <v>0</v>
      </c>
      <c r="BC35" s="289">
        <f t="shared" si="21"/>
        <v>40</v>
      </c>
      <c r="BD35" s="302">
        <f t="shared" si="22"/>
        <v>31</v>
      </c>
      <c r="BE35" s="302">
        <f t="shared" si="23"/>
        <v>6</v>
      </c>
      <c r="BF35" s="302">
        <f t="shared" si="24"/>
        <v>1</v>
      </c>
      <c r="BG35" s="302">
        <f t="shared" si="25"/>
        <v>2</v>
      </c>
      <c r="BH35" s="302">
        <f t="shared" si="26"/>
        <v>0</v>
      </c>
      <c r="BI35" s="303">
        <f t="shared" si="27"/>
        <v>0</v>
      </c>
      <c r="BJ35" s="304">
        <f t="shared" si="28"/>
        <v>9</v>
      </c>
      <c r="BK35" s="289">
        <f t="shared" si="29"/>
        <v>42</v>
      </c>
      <c r="BL35" s="302">
        <f t="shared" si="30"/>
        <v>38</v>
      </c>
      <c r="BM35" s="302">
        <f t="shared" si="31"/>
        <v>2</v>
      </c>
      <c r="BN35" s="302">
        <f t="shared" si="32"/>
        <v>1</v>
      </c>
      <c r="BO35" s="302">
        <f t="shared" si="33"/>
        <v>1</v>
      </c>
      <c r="BP35" s="302">
        <f t="shared" si="34"/>
        <v>0</v>
      </c>
      <c r="BQ35" s="303">
        <f t="shared" si="35"/>
        <v>0</v>
      </c>
      <c r="BR35" s="304">
        <f t="shared" si="36"/>
        <v>4</v>
      </c>
      <c r="BS35" s="84"/>
      <c r="BU35" s="1"/>
    </row>
    <row r="36" spans="1:74" ht="33.950000000000003" customHeight="1" x14ac:dyDescent="0.25">
      <c r="A36" s="169" t="s">
        <v>36</v>
      </c>
      <c r="B36" s="170" t="s">
        <v>40</v>
      </c>
      <c r="C36" s="170" t="s">
        <v>96</v>
      </c>
      <c r="D36" s="126" t="s">
        <v>125</v>
      </c>
      <c r="E36" s="127">
        <v>3042100008</v>
      </c>
      <c r="F36" s="188" t="s">
        <v>15</v>
      </c>
      <c r="G36" s="68">
        <f t="shared" si="9"/>
        <v>0</v>
      </c>
      <c r="H36" s="69"/>
      <c r="I36" s="70"/>
      <c r="J36" s="71"/>
      <c r="K36" s="71"/>
      <c r="L36" s="71"/>
      <c r="M36" s="72"/>
      <c r="N36" s="83">
        <f t="shared" si="10"/>
        <v>0</v>
      </c>
      <c r="O36" s="68">
        <f t="shared" si="11"/>
        <v>0</v>
      </c>
      <c r="P36" s="73"/>
      <c r="Q36" s="74"/>
      <c r="R36" s="75"/>
      <c r="S36" s="75"/>
      <c r="T36" s="75"/>
      <c r="U36" s="73"/>
      <c r="V36" s="387">
        <f t="shared" si="12"/>
        <v>0</v>
      </c>
      <c r="W36" s="68">
        <f t="shared" si="13"/>
        <v>9</v>
      </c>
      <c r="X36" s="76">
        <v>9</v>
      </c>
      <c r="Y36" s="77"/>
      <c r="Z36" s="78"/>
      <c r="AA36" s="78"/>
      <c r="AB36" s="78"/>
      <c r="AC36" s="79"/>
      <c r="AD36" s="83">
        <f t="shared" si="14"/>
        <v>0</v>
      </c>
      <c r="AE36" s="68">
        <f t="shared" si="15"/>
        <v>24</v>
      </c>
      <c r="AF36" s="76">
        <v>24</v>
      </c>
      <c r="AG36" s="77"/>
      <c r="AH36" s="78"/>
      <c r="AI36" s="78"/>
      <c r="AJ36" s="78"/>
      <c r="AK36" s="79"/>
      <c r="AL36" s="387">
        <f t="shared" si="16"/>
        <v>0</v>
      </c>
      <c r="AM36" s="68">
        <f t="shared" si="17"/>
        <v>5</v>
      </c>
      <c r="AN36" s="76">
        <v>5</v>
      </c>
      <c r="AO36" s="74"/>
      <c r="AP36" s="75"/>
      <c r="AQ36" s="75"/>
      <c r="AR36" s="75"/>
      <c r="AS36" s="73"/>
      <c r="AT36" s="392">
        <f t="shared" si="18"/>
        <v>0</v>
      </c>
      <c r="AU36" s="68">
        <f t="shared" si="19"/>
        <v>26</v>
      </c>
      <c r="AV36" s="76">
        <v>26</v>
      </c>
      <c r="AW36" s="80"/>
      <c r="AX36" s="71"/>
      <c r="AY36" s="71"/>
      <c r="AZ36" s="71"/>
      <c r="BA36" s="72"/>
      <c r="BB36" s="83">
        <f t="shared" si="20"/>
        <v>0</v>
      </c>
      <c r="BC36" s="68">
        <f t="shared" si="21"/>
        <v>14</v>
      </c>
      <c r="BD36" s="81">
        <f t="shared" si="22"/>
        <v>14</v>
      </c>
      <c r="BE36" s="81">
        <f t="shared" si="23"/>
        <v>0</v>
      </c>
      <c r="BF36" s="81">
        <f t="shared" si="24"/>
        <v>0</v>
      </c>
      <c r="BG36" s="81">
        <f t="shared" si="25"/>
        <v>0</v>
      </c>
      <c r="BH36" s="81">
        <f t="shared" si="26"/>
        <v>0</v>
      </c>
      <c r="BI36" s="82">
        <f t="shared" si="27"/>
        <v>0</v>
      </c>
      <c r="BJ36" s="83">
        <f t="shared" si="28"/>
        <v>0</v>
      </c>
      <c r="BK36" s="68">
        <f t="shared" si="29"/>
        <v>50</v>
      </c>
      <c r="BL36" s="81">
        <f t="shared" si="30"/>
        <v>50</v>
      </c>
      <c r="BM36" s="81">
        <f t="shared" si="31"/>
        <v>0</v>
      </c>
      <c r="BN36" s="81">
        <f t="shared" si="32"/>
        <v>0</v>
      </c>
      <c r="BO36" s="81">
        <f t="shared" si="33"/>
        <v>0</v>
      </c>
      <c r="BP36" s="81">
        <f t="shared" si="34"/>
        <v>0</v>
      </c>
      <c r="BQ36" s="82">
        <f t="shared" si="35"/>
        <v>0</v>
      </c>
      <c r="BR36" s="83">
        <f t="shared" si="36"/>
        <v>0</v>
      </c>
      <c r="BS36" s="84"/>
      <c r="BU36" s="1"/>
    </row>
    <row r="37" spans="1:74" ht="33.950000000000003" customHeight="1" x14ac:dyDescent="0.25">
      <c r="A37" s="169" t="s">
        <v>36</v>
      </c>
      <c r="B37" s="170" t="s">
        <v>40</v>
      </c>
      <c r="C37" s="170" t="s">
        <v>96</v>
      </c>
      <c r="D37" s="138" t="s">
        <v>148</v>
      </c>
      <c r="E37" s="127">
        <v>3042100008</v>
      </c>
      <c r="F37" s="188" t="s">
        <v>15</v>
      </c>
      <c r="G37" s="68">
        <f t="shared" si="9"/>
        <v>0</v>
      </c>
      <c r="H37" s="69"/>
      <c r="I37" s="70"/>
      <c r="J37" s="71"/>
      <c r="K37" s="71"/>
      <c r="L37" s="71"/>
      <c r="M37" s="72"/>
      <c r="N37" s="83">
        <f t="shared" si="10"/>
        <v>0</v>
      </c>
      <c r="O37" s="68">
        <f t="shared" si="11"/>
        <v>0</v>
      </c>
      <c r="P37" s="73"/>
      <c r="Q37" s="74"/>
      <c r="R37" s="75"/>
      <c r="S37" s="75"/>
      <c r="T37" s="75"/>
      <c r="U37" s="73"/>
      <c r="V37" s="387">
        <f t="shared" si="12"/>
        <v>0</v>
      </c>
      <c r="W37" s="68">
        <f t="shared" si="13"/>
        <v>0</v>
      </c>
      <c r="X37" s="76"/>
      <c r="Y37" s="77"/>
      <c r="Z37" s="78"/>
      <c r="AA37" s="78"/>
      <c r="AB37" s="78"/>
      <c r="AC37" s="79"/>
      <c r="AD37" s="83">
        <f t="shared" si="14"/>
        <v>0</v>
      </c>
      <c r="AE37" s="68">
        <f t="shared" si="15"/>
        <v>0</v>
      </c>
      <c r="AF37" s="76"/>
      <c r="AG37" s="77"/>
      <c r="AH37" s="78"/>
      <c r="AI37" s="78"/>
      <c r="AJ37" s="78"/>
      <c r="AK37" s="79"/>
      <c r="AL37" s="387">
        <f t="shared" si="16"/>
        <v>0</v>
      </c>
      <c r="AM37" s="68">
        <f t="shared" si="17"/>
        <v>1</v>
      </c>
      <c r="AN37" s="76">
        <v>1</v>
      </c>
      <c r="AO37" s="74"/>
      <c r="AP37" s="75"/>
      <c r="AQ37" s="75"/>
      <c r="AR37" s="75"/>
      <c r="AS37" s="73"/>
      <c r="AT37" s="392">
        <f t="shared" si="18"/>
        <v>0</v>
      </c>
      <c r="AU37" s="68">
        <f t="shared" si="19"/>
        <v>0</v>
      </c>
      <c r="AV37" s="76"/>
      <c r="AW37" s="80"/>
      <c r="AX37" s="71"/>
      <c r="AY37" s="71"/>
      <c r="AZ37" s="71"/>
      <c r="BA37" s="72"/>
      <c r="BB37" s="83">
        <f t="shared" si="20"/>
        <v>0</v>
      </c>
      <c r="BC37" s="68">
        <f t="shared" si="21"/>
        <v>1</v>
      </c>
      <c r="BD37" s="81">
        <f t="shared" si="22"/>
        <v>1</v>
      </c>
      <c r="BE37" s="81">
        <f t="shared" si="23"/>
        <v>0</v>
      </c>
      <c r="BF37" s="81">
        <f t="shared" si="24"/>
        <v>0</v>
      </c>
      <c r="BG37" s="81">
        <f t="shared" si="25"/>
        <v>0</v>
      </c>
      <c r="BH37" s="81">
        <f t="shared" si="26"/>
        <v>0</v>
      </c>
      <c r="BI37" s="82">
        <f t="shared" si="27"/>
        <v>0</v>
      </c>
      <c r="BJ37" s="83">
        <f t="shared" si="28"/>
        <v>0</v>
      </c>
      <c r="BK37" s="68">
        <f t="shared" si="29"/>
        <v>0</v>
      </c>
      <c r="BL37" s="81">
        <f t="shared" si="30"/>
        <v>0</v>
      </c>
      <c r="BM37" s="81">
        <f t="shared" si="31"/>
        <v>0</v>
      </c>
      <c r="BN37" s="81">
        <f t="shared" si="32"/>
        <v>0</v>
      </c>
      <c r="BO37" s="81">
        <f t="shared" si="33"/>
        <v>0</v>
      </c>
      <c r="BP37" s="81">
        <f t="shared" si="34"/>
        <v>0</v>
      </c>
      <c r="BQ37" s="82">
        <f t="shared" si="35"/>
        <v>0</v>
      </c>
      <c r="BR37" s="83">
        <f t="shared" si="36"/>
        <v>0</v>
      </c>
      <c r="BS37" s="84"/>
      <c r="BU37" s="1">
        <f>SUM(BC34:BC37)+SUM(BK34:BK37)</f>
        <v>797</v>
      </c>
      <c r="BV37" s="1">
        <f>SUM(BJ34:BJ37,BR34:BR37)</f>
        <v>159</v>
      </c>
    </row>
    <row r="38" spans="1:74" ht="33.950000000000003" customHeight="1" x14ac:dyDescent="0.25">
      <c r="A38" s="169" t="s">
        <v>36</v>
      </c>
      <c r="B38" s="170" t="s">
        <v>40</v>
      </c>
      <c r="C38" s="170" t="s">
        <v>96</v>
      </c>
      <c r="D38" s="126" t="s">
        <v>48</v>
      </c>
      <c r="E38" s="127">
        <v>3071200001</v>
      </c>
      <c r="F38" s="188" t="s">
        <v>15</v>
      </c>
      <c r="G38" s="68">
        <f t="shared" si="9"/>
        <v>0</v>
      </c>
      <c r="H38" s="69"/>
      <c r="I38" s="70"/>
      <c r="J38" s="71"/>
      <c r="K38" s="71"/>
      <c r="L38" s="71"/>
      <c r="M38" s="72"/>
      <c r="N38" s="83">
        <f t="shared" si="10"/>
        <v>0</v>
      </c>
      <c r="O38" s="68">
        <f t="shared" si="11"/>
        <v>0</v>
      </c>
      <c r="P38" s="73"/>
      <c r="Q38" s="74"/>
      <c r="R38" s="75"/>
      <c r="S38" s="75"/>
      <c r="T38" s="75"/>
      <c r="U38" s="73"/>
      <c r="V38" s="387">
        <f t="shared" si="12"/>
        <v>0</v>
      </c>
      <c r="W38" s="68">
        <f t="shared" si="13"/>
        <v>12</v>
      </c>
      <c r="X38" s="76">
        <v>10</v>
      </c>
      <c r="Y38" s="77">
        <v>2</v>
      </c>
      <c r="Z38" s="78"/>
      <c r="AA38" s="78"/>
      <c r="AB38" s="78"/>
      <c r="AC38" s="79"/>
      <c r="AD38" s="83">
        <f t="shared" si="14"/>
        <v>2</v>
      </c>
      <c r="AE38" s="68">
        <f t="shared" si="15"/>
        <v>8</v>
      </c>
      <c r="AF38" s="76">
        <v>7</v>
      </c>
      <c r="AG38" s="77">
        <v>1</v>
      </c>
      <c r="AH38" s="78"/>
      <c r="AI38" s="78"/>
      <c r="AJ38" s="78"/>
      <c r="AK38" s="79"/>
      <c r="AL38" s="387">
        <f t="shared" si="16"/>
        <v>1</v>
      </c>
      <c r="AM38" s="68">
        <f t="shared" si="17"/>
        <v>12</v>
      </c>
      <c r="AN38" s="76">
        <v>7</v>
      </c>
      <c r="AO38" s="74">
        <v>5</v>
      </c>
      <c r="AP38" s="75"/>
      <c r="AQ38" s="75"/>
      <c r="AR38" s="75"/>
      <c r="AS38" s="73"/>
      <c r="AT38" s="392">
        <f t="shared" si="18"/>
        <v>5</v>
      </c>
      <c r="AU38" s="68">
        <f t="shared" si="19"/>
        <v>6</v>
      </c>
      <c r="AV38" s="76">
        <v>5</v>
      </c>
      <c r="AW38" s="80">
        <v>1</v>
      </c>
      <c r="AX38" s="71"/>
      <c r="AY38" s="71"/>
      <c r="AZ38" s="71"/>
      <c r="BA38" s="72"/>
      <c r="BB38" s="83">
        <f t="shared" si="20"/>
        <v>1</v>
      </c>
      <c r="BC38" s="68">
        <f t="shared" si="21"/>
        <v>24</v>
      </c>
      <c r="BD38" s="81">
        <f t="shared" si="22"/>
        <v>17</v>
      </c>
      <c r="BE38" s="81">
        <f t="shared" si="23"/>
        <v>7</v>
      </c>
      <c r="BF38" s="81">
        <f t="shared" si="24"/>
        <v>0</v>
      </c>
      <c r="BG38" s="81">
        <f t="shared" si="25"/>
        <v>0</v>
      </c>
      <c r="BH38" s="81">
        <f t="shared" si="26"/>
        <v>0</v>
      </c>
      <c r="BI38" s="82">
        <f t="shared" si="27"/>
        <v>0</v>
      </c>
      <c r="BJ38" s="83">
        <f t="shared" si="28"/>
        <v>7</v>
      </c>
      <c r="BK38" s="68">
        <f t="shared" si="29"/>
        <v>14</v>
      </c>
      <c r="BL38" s="81">
        <f t="shared" si="30"/>
        <v>12</v>
      </c>
      <c r="BM38" s="81">
        <f t="shared" si="31"/>
        <v>2</v>
      </c>
      <c r="BN38" s="81">
        <f t="shared" si="32"/>
        <v>0</v>
      </c>
      <c r="BO38" s="81">
        <f t="shared" si="33"/>
        <v>0</v>
      </c>
      <c r="BP38" s="81">
        <f t="shared" si="34"/>
        <v>0</v>
      </c>
      <c r="BQ38" s="82">
        <f t="shared" si="35"/>
        <v>0</v>
      </c>
      <c r="BR38" s="83">
        <f t="shared" si="36"/>
        <v>2</v>
      </c>
      <c r="BS38" s="84"/>
      <c r="BU38" s="1"/>
    </row>
    <row r="39" spans="1:74" ht="33.950000000000003" customHeight="1" thickBot="1" x14ac:dyDescent="0.3">
      <c r="A39" s="144" t="s">
        <v>36</v>
      </c>
      <c r="B39" s="145" t="s">
        <v>40</v>
      </c>
      <c r="C39" s="173" t="s">
        <v>96</v>
      </c>
      <c r="D39" s="146" t="s">
        <v>87</v>
      </c>
      <c r="E39" s="175">
        <v>3062300005</v>
      </c>
      <c r="F39" s="141" t="s">
        <v>15</v>
      </c>
      <c r="G39" s="272">
        <f t="shared" si="9"/>
        <v>0</v>
      </c>
      <c r="H39" s="273"/>
      <c r="I39" s="274"/>
      <c r="J39" s="275"/>
      <c r="K39" s="275"/>
      <c r="L39" s="275"/>
      <c r="M39" s="276"/>
      <c r="N39" s="287">
        <f t="shared" si="10"/>
        <v>0</v>
      </c>
      <c r="O39" s="272">
        <f t="shared" si="11"/>
        <v>0</v>
      </c>
      <c r="P39" s="277"/>
      <c r="Q39" s="278"/>
      <c r="R39" s="279"/>
      <c r="S39" s="279"/>
      <c r="T39" s="279"/>
      <c r="U39" s="277"/>
      <c r="V39" s="393">
        <f t="shared" si="12"/>
        <v>0</v>
      </c>
      <c r="W39" s="272">
        <f t="shared" si="13"/>
        <v>22</v>
      </c>
      <c r="X39" s="280">
        <v>18</v>
      </c>
      <c r="Y39" s="281">
        <v>2</v>
      </c>
      <c r="Z39" s="282">
        <v>2</v>
      </c>
      <c r="AA39" s="282"/>
      <c r="AB39" s="282"/>
      <c r="AC39" s="283"/>
      <c r="AD39" s="287">
        <f t="shared" si="14"/>
        <v>4</v>
      </c>
      <c r="AE39" s="272">
        <f t="shared" si="15"/>
        <v>32</v>
      </c>
      <c r="AF39" s="280">
        <v>30</v>
      </c>
      <c r="AG39" s="281">
        <v>2</v>
      </c>
      <c r="AH39" s="282"/>
      <c r="AI39" s="282"/>
      <c r="AJ39" s="282"/>
      <c r="AK39" s="283"/>
      <c r="AL39" s="393">
        <f t="shared" si="16"/>
        <v>2</v>
      </c>
      <c r="AM39" s="272">
        <f t="shared" si="17"/>
        <v>30</v>
      </c>
      <c r="AN39" s="280">
        <v>22</v>
      </c>
      <c r="AO39" s="278">
        <v>5</v>
      </c>
      <c r="AP39" s="279">
        <v>3</v>
      </c>
      <c r="AQ39" s="279"/>
      <c r="AR39" s="279"/>
      <c r="AS39" s="277"/>
      <c r="AT39" s="394">
        <f t="shared" si="18"/>
        <v>8</v>
      </c>
      <c r="AU39" s="272">
        <f t="shared" si="19"/>
        <v>29</v>
      </c>
      <c r="AV39" s="280">
        <v>27</v>
      </c>
      <c r="AW39" s="284">
        <v>1</v>
      </c>
      <c r="AX39" s="275">
        <v>1</v>
      </c>
      <c r="AY39" s="275"/>
      <c r="AZ39" s="275"/>
      <c r="BA39" s="276"/>
      <c r="BB39" s="287">
        <f t="shared" si="20"/>
        <v>2</v>
      </c>
      <c r="BC39" s="272">
        <f t="shared" si="21"/>
        <v>52</v>
      </c>
      <c r="BD39" s="285">
        <f t="shared" si="22"/>
        <v>40</v>
      </c>
      <c r="BE39" s="285">
        <f t="shared" si="23"/>
        <v>7</v>
      </c>
      <c r="BF39" s="285">
        <f t="shared" si="24"/>
        <v>5</v>
      </c>
      <c r="BG39" s="285">
        <f t="shared" si="25"/>
        <v>0</v>
      </c>
      <c r="BH39" s="285">
        <f t="shared" si="26"/>
        <v>0</v>
      </c>
      <c r="BI39" s="286">
        <f t="shared" si="27"/>
        <v>0</v>
      </c>
      <c r="BJ39" s="287">
        <f t="shared" si="28"/>
        <v>12</v>
      </c>
      <c r="BK39" s="272">
        <f t="shared" si="29"/>
        <v>61</v>
      </c>
      <c r="BL39" s="285">
        <f t="shared" si="30"/>
        <v>57</v>
      </c>
      <c r="BM39" s="285">
        <f t="shared" si="31"/>
        <v>3</v>
      </c>
      <c r="BN39" s="285">
        <f t="shared" si="32"/>
        <v>1</v>
      </c>
      <c r="BO39" s="285">
        <f t="shared" si="33"/>
        <v>0</v>
      </c>
      <c r="BP39" s="285">
        <f t="shared" si="34"/>
        <v>0</v>
      </c>
      <c r="BQ39" s="286">
        <f t="shared" si="35"/>
        <v>0</v>
      </c>
      <c r="BR39" s="287">
        <f t="shared" si="36"/>
        <v>4</v>
      </c>
      <c r="BS39" s="84"/>
    </row>
    <row r="40" spans="1:74" ht="33.950000000000003" customHeight="1" thickBot="1" x14ac:dyDescent="0.3">
      <c r="A40" s="464"/>
      <c r="B40" s="465"/>
      <c r="C40" s="465"/>
      <c r="D40" s="465"/>
      <c r="E40" s="465"/>
      <c r="F40" s="466"/>
      <c r="G40" s="305">
        <f t="shared" ref="G40" si="113">H40+N40</f>
        <v>40</v>
      </c>
      <c r="H40" s="395">
        <f>SUM(H35:H39)</f>
        <v>31</v>
      </c>
      <c r="I40" s="396">
        <f>SUM(I35:I39)</f>
        <v>6</v>
      </c>
      <c r="J40" s="397">
        <f t="shared" ref="J40" si="114">SUM(J35:J39)</f>
        <v>1</v>
      </c>
      <c r="K40" s="397">
        <f>SUM(K35:K39)</f>
        <v>2</v>
      </c>
      <c r="L40" s="397">
        <f t="shared" ref="L40" si="115">SUM(L35:L39)</f>
        <v>0</v>
      </c>
      <c r="M40" s="395">
        <f t="shared" ref="M40" si="116">SUM(M35:M39)</f>
        <v>0</v>
      </c>
      <c r="N40" s="288">
        <f t="shared" ref="N40" si="117">SUM(I40:M40)</f>
        <v>9</v>
      </c>
      <c r="O40" s="305">
        <f t="shared" ref="O40" si="118">P40+V40</f>
        <v>42</v>
      </c>
      <c r="P40" s="395">
        <f>SUM(P35:P39)</f>
        <v>38</v>
      </c>
      <c r="Q40" s="396">
        <f>SUM(Q35:Q39)</f>
        <v>2</v>
      </c>
      <c r="R40" s="397">
        <f>SUM(R35:R39)</f>
        <v>1</v>
      </c>
      <c r="S40" s="397">
        <f t="shared" ref="S40" si="119">SUM(S35:S39)</f>
        <v>1</v>
      </c>
      <c r="T40" s="397">
        <f t="shared" ref="T40" si="120">SUM(T35:T39)</f>
        <v>0</v>
      </c>
      <c r="U40" s="395">
        <f t="shared" ref="U40" si="121">SUM(U35:U39)</f>
        <v>0</v>
      </c>
      <c r="V40" s="398">
        <f t="shared" ref="V40" si="122">SUM(Q40:U40)</f>
        <v>4</v>
      </c>
      <c r="W40" s="305">
        <f t="shared" ref="W40" si="123">X40+AD40</f>
        <v>43</v>
      </c>
      <c r="X40" s="395">
        <f>SUM(X35:X39)</f>
        <v>37</v>
      </c>
      <c r="Y40" s="396">
        <f>SUM(Y35:Y39)</f>
        <v>4</v>
      </c>
      <c r="Z40" s="397">
        <f t="shared" ref="Z40" si="124">SUM(Z35:Z39)</f>
        <v>2</v>
      </c>
      <c r="AA40" s="397">
        <f t="shared" ref="AA40" si="125">SUM(AA35:AA39)</f>
        <v>0</v>
      </c>
      <c r="AB40" s="397">
        <f t="shared" ref="AB40" si="126">SUM(AB35:AB39)</f>
        <v>0</v>
      </c>
      <c r="AC40" s="395">
        <f t="shared" ref="AC40" si="127">SUM(AC35:AC39)</f>
        <v>0</v>
      </c>
      <c r="AD40" s="288">
        <f t="shared" ref="AD40" si="128">SUM(Y40:AC40)</f>
        <v>6</v>
      </c>
      <c r="AE40" s="305">
        <f t="shared" ref="AE40" si="129">AF40+AL40</f>
        <v>64</v>
      </c>
      <c r="AF40" s="395">
        <f>SUM(AF35:AF39)</f>
        <v>61</v>
      </c>
      <c r="AG40" s="396">
        <f>SUM(AG35:AG39)</f>
        <v>3</v>
      </c>
      <c r="AH40" s="397">
        <f>SUM(AH35:AH39)</f>
        <v>0</v>
      </c>
      <c r="AI40" s="397">
        <f>SUM(AI35:AI39)</f>
        <v>0</v>
      </c>
      <c r="AJ40" s="397">
        <f t="shared" ref="AJ40" si="130">SUM(AJ35:AJ39)</f>
        <v>0</v>
      </c>
      <c r="AK40" s="395">
        <f t="shared" ref="AK40" si="131">SUM(AK35:AK39)</f>
        <v>0</v>
      </c>
      <c r="AL40" s="398">
        <f t="shared" ref="AL40" si="132">SUM(AG40:AK40)</f>
        <v>3</v>
      </c>
      <c r="AM40" s="305">
        <f t="shared" ref="AM40" si="133">AN40+AT40</f>
        <v>48</v>
      </c>
      <c r="AN40" s="395">
        <f>SUM(AN35:AN39)</f>
        <v>35</v>
      </c>
      <c r="AO40" s="396">
        <f>SUM(AO35:AO39)</f>
        <v>10</v>
      </c>
      <c r="AP40" s="397">
        <f t="shared" ref="AP40" si="134">SUM(AP35:AP39)</f>
        <v>3</v>
      </c>
      <c r="AQ40" s="397">
        <f t="shared" ref="AQ40" si="135">SUM(AQ35:AQ39)</f>
        <v>0</v>
      </c>
      <c r="AR40" s="397">
        <f t="shared" ref="AR40" si="136">SUM(AR35:AR39)</f>
        <v>0</v>
      </c>
      <c r="AS40" s="395">
        <f t="shared" ref="AS40" si="137">SUM(AS35:AS39)</f>
        <v>0</v>
      </c>
      <c r="AT40" s="399">
        <f t="shared" ref="AT40" si="138">SUM(AO40:AS40)</f>
        <v>13</v>
      </c>
      <c r="AU40" s="305">
        <f t="shared" ref="AU40" si="139">AV40+BB40</f>
        <v>61</v>
      </c>
      <c r="AV40" s="395">
        <f>SUM(AV35:AV39)</f>
        <v>58</v>
      </c>
      <c r="AW40" s="396">
        <f>SUM(AW35:AW39)</f>
        <v>2</v>
      </c>
      <c r="AX40" s="397">
        <f>SUM(AX35:AX39)</f>
        <v>1</v>
      </c>
      <c r="AY40" s="397">
        <f>SUM(AY35:AY39)</f>
        <v>0</v>
      </c>
      <c r="AZ40" s="397">
        <f t="shared" ref="AZ40" si="140">SUM(AZ35:AZ39)</f>
        <v>0</v>
      </c>
      <c r="BA40" s="395">
        <f t="shared" ref="BA40" si="141">SUM(BA35:BA39)</f>
        <v>0</v>
      </c>
      <c r="BB40" s="288">
        <f t="shared" si="20"/>
        <v>3</v>
      </c>
      <c r="BC40" s="305">
        <f t="shared" si="21"/>
        <v>131</v>
      </c>
      <c r="BD40" s="306">
        <f t="shared" si="22"/>
        <v>103</v>
      </c>
      <c r="BE40" s="306">
        <f t="shared" si="23"/>
        <v>20</v>
      </c>
      <c r="BF40" s="306">
        <f t="shared" si="24"/>
        <v>6</v>
      </c>
      <c r="BG40" s="306">
        <f t="shared" si="25"/>
        <v>2</v>
      </c>
      <c r="BH40" s="306">
        <f t="shared" si="26"/>
        <v>0</v>
      </c>
      <c r="BI40" s="307">
        <f t="shared" si="27"/>
        <v>0</v>
      </c>
      <c r="BJ40" s="288">
        <f t="shared" si="28"/>
        <v>28</v>
      </c>
      <c r="BK40" s="305">
        <f t="shared" si="29"/>
        <v>167</v>
      </c>
      <c r="BL40" s="306">
        <f t="shared" si="30"/>
        <v>157</v>
      </c>
      <c r="BM40" s="306">
        <f t="shared" si="31"/>
        <v>7</v>
      </c>
      <c r="BN40" s="306">
        <f t="shared" si="32"/>
        <v>2</v>
      </c>
      <c r="BO40" s="306">
        <f t="shared" si="33"/>
        <v>1</v>
      </c>
      <c r="BP40" s="306">
        <f t="shared" si="34"/>
        <v>0</v>
      </c>
      <c r="BQ40" s="307">
        <f t="shared" si="35"/>
        <v>0</v>
      </c>
      <c r="BR40" s="288">
        <f t="shared" si="36"/>
        <v>10</v>
      </c>
      <c r="BS40" s="84"/>
      <c r="BU40" s="1"/>
    </row>
    <row r="41" spans="1:74" ht="33.950000000000003" customHeight="1" x14ac:dyDescent="0.25">
      <c r="A41" s="108" t="s">
        <v>36</v>
      </c>
      <c r="B41" s="109" t="s">
        <v>41</v>
      </c>
      <c r="C41" s="109" t="s">
        <v>97</v>
      </c>
      <c r="D41" s="160" t="s">
        <v>111</v>
      </c>
      <c r="E41" s="161">
        <v>3000000000</v>
      </c>
      <c r="F41" s="162" t="s">
        <v>15</v>
      </c>
      <c r="G41" s="289">
        <f t="shared" si="9"/>
        <v>34</v>
      </c>
      <c r="H41" s="290">
        <v>34</v>
      </c>
      <c r="I41" s="291"/>
      <c r="J41" s="292"/>
      <c r="K41" s="292"/>
      <c r="L41" s="292"/>
      <c r="M41" s="293"/>
      <c r="N41" s="304">
        <f t="shared" si="10"/>
        <v>0</v>
      </c>
      <c r="O41" s="289">
        <f t="shared" si="11"/>
        <v>43</v>
      </c>
      <c r="P41" s="294">
        <v>41</v>
      </c>
      <c r="Q41" s="295">
        <v>2</v>
      </c>
      <c r="R41" s="296"/>
      <c r="S41" s="296"/>
      <c r="T41" s="296"/>
      <c r="U41" s="294"/>
      <c r="V41" s="407">
        <f t="shared" si="12"/>
        <v>2</v>
      </c>
      <c r="W41" s="289">
        <f t="shared" si="13"/>
        <v>0</v>
      </c>
      <c r="X41" s="297"/>
      <c r="Y41" s="298"/>
      <c r="Z41" s="299"/>
      <c r="AA41" s="299"/>
      <c r="AB41" s="299"/>
      <c r="AC41" s="300"/>
      <c r="AD41" s="304">
        <f t="shared" si="14"/>
        <v>0</v>
      </c>
      <c r="AE41" s="289">
        <f t="shared" si="15"/>
        <v>0</v>
      </c>
      <c r="AF41" s="297"/>
      <c r="AG41" s="298"/>
      <c r="AH41" s="299"/>
      <c r="AI41" s="299"/>
      <c r="AJ41" s="299"/>
      <c r="AK41" s="300"/>
      <c r="AL41" s="407">
        <f t="shared" si="16"/>
        <v>0</v>
      </c>
      <c r="AM41" s="289">
        <f t="shared" si="17"/>
        <v>0</v>
      </c>
      <c r="AN41" s="297"/>
      <c r="AO41" s="295"/>
      <c r="AP41" s="296"/>
      <c r="AQ41" s="296"/>
      <c r="AR41" s="296"/>
      <c r="AS41" s="294"/>
      <c r="AT41" s="412">
        <f t="shared" si="18"/>
        <v>0</v>
      </c>
      <c r="AU41" s="289">
        <f t="shared" si="19"/>
        <v>0</v>
      </c>
      <c r="AV41" s="297"/>
      <c r="AW41" s="301"/>
      <c r="AX41" s="292"/>
      <c r="AY41" s="292"/>
      <c r="AZ41" s="292"/>
      <c r="BA41" s="293"/>
      <c r="BB41" s="304">
        <f t="shared" si="20"/>
        <v>0</v>
      </c>
      <c r="BC41" s="289">
        <f t="shared" si="21"/>
        <v>34</v>
      </c>
      <c r="BD41" s="302">
        <f t="shared" si="22"/>
        <v>34</v>
      </c>
      <c r="BE41" s="302">
        <f t="shared" si="23"/>
        <v>0</v>
      </c>
      <c r="BF41" s="302">
        <f t="shared" si="24"/>
        <v>0</v>
      </c>
      <c r="BG41" s="302">
        <f t="shared" si="25"/>
        <v>0</v>
      </c>
      <c r="BH41" s="302">
        <f t="shared" si="26"/>
        <v>0</v>
      </c>
      <c r="BI41" s="303">
        <f t="shared" si="27"/>
        <v>0</v>
      </c>
      <c r="BJ41" s="304">
        <f t="shared" si="28"/>
        <v>0</v>
      </c>
      <c r="BK41" s="289">
        <f t="shared" si="29"/>
        <v>43</v>
      </c>
      <c r="BL41" s="302">
        <f t="shared" si="30"/>
        <v>41</v>
      </c>
      <c r="BM41" s="302">
        <f t="shared" si="31"/>
        <v>2</v>
      </c>
      <c r="BN41" s="302">
        <f t="shared" si="32"/>
        <v>0</v>
      </c>
      <c r="BO41" s="302">
        <f t="shared" si="33"/>
        <v>0</v>
      </c>
      <c r="BP41" s="302">
        <f t="shared" si="34"/>
        <v>0</v>
      </c>
      <c r="BQ41" s="303">
        <f t="shared" si="35"/>
        <v>0</v>
      </c>
      <c r="BR41" s="304">
        <f t="shared" si="36"/>
        <v>2</v>
      </c>
      <c r="BS41" s="84"/>
      <c r="BU41" s="1">
        <f>SUM(BC38:BC41)+SUM(BK38:BK41)</f>
        <v>526</v>
      </c>
      <c r="BV41" s="1">
        <f>SUM(BJ38:BJ41,BR38:BR41)</f>
        <v>65</v>
      </c>
    </row>
    <row r="42" spans="1:74" ht="33.950000000000003" customHeight="1" x14ac:dyDescent="0.25">
      <c r="A42" s="169" t="s">
        <v>36</v>
      </c>
      <c r="B42" s="170" t="s">
        <v>41</v>
      </c>
      <c r="C42" s="170" t="s">
        <v>97</v>
      </c>
      <c r="D42" s="126" t="s">
        <v>160</v>
      </c>
      <c r="E42" s="127">
        <v>3042100006</v>
      </c>
      <c r="F42" s="188" t="s">
        <v>15</v>
      </c>
      <c r="G42" s="68">
        <f t="shared" si="9"/>
        <v>0</v>
      </c>
      <c r="H42" s="69"/>
      <c r="I42" s="70"/>
      <c r="J42" s="71"/>
      <c r="K42" s="71"/>
      <c r="L42" s="71"/>
      <c r="M42" s="72"/>
      <c r="N42" s="83">
        <f t="shared" si="10"/>
        <v>0</v>
      </c>
      <c r="O42" s="68">
        <f t="shared" si="11"/>
        <v>0</v>
      </c>
      <c r="P42" s="73"/>
      <c r="Q42" s="74"/>
      <c r="R42" s="75"/>
      <c r="S42" s="75"/>
      <c r="T42" s="75"/>
      <c r="U42" s="73"/>
      <c r="V42" s="387">
        <f t="shared" si="12"/>
        <v>0</v>
      </c>
      <c r="W42" s="68">
        <f t="shared" si="13"/>
        <v>10</v>
      </c>
      <c r="X42" s="76">
        <v>9</v>
      </c>
      <c r="Y42" s="77"/>
      <c r="Z42" s="78">
        <v>1</v>
      </c>
      <c r="AA42" s="78"/>
      <c r="AB42" s="78"/>
      <c r="AC42" s="79"/>
      <c r="AD42" s="83">
        <f t="shared" si="14"/>
        <v>1</v>
      </c>
      <c r="AE42" s="68">
        <f t="shared" si="15"/>
        <v>12</v>
      </c>
      <c r="AF42" s="76">
        <v>12</v>
      </c>
      <c r="AG42" s="77"/>
      <c r="AH42" s="78"/>
      <c r="AI42" s="78"/>
      <c r="AJ42" s="78"/>
      <c r="AK42" s="79"/>
      <c r="AL42" s="387">
        <f t="shared" si="16"/>
        <v>0</v>
      </c>
      <c r="AM42" s="68">
        <f t="shared" si="17"/>
        <v>10</v>
      </c>
      <c r="AN42" s="76">
        <v>9</v>
      </c>
      <c r="AO42" s="74">
        <v>1</v>
      </c>
      <c r="AP42" s="75"/>
      <c r="AQ42" s="75"/>
      <c r="AR42" s="75"/>
      <c r="AS42" s="73"/>
      <c r="AT42" s="392">
        <f t="shared" si="18"/>
        <v>1</v>
      </c>
      <c r="AU42" s="68">
        <f t="shared" si="19"/>
        <v>8</v>
      </c>
      <c r="AV42" s="76">
        <v>8</v>
      </c>
      <c r="AW42" s="80"/>
      <c r="AX42" s="71"/>
      <c r="AY42" s="71"/>
      <c r="AZ42" s="71"/>
      <c r="BA42" s="72"/>
      <c r="BB42" s="83">
        <f t="shared" si="20"/>
        <v>0</v>
      </c>
      <c r="BC42" s="68">
        <f t="shared" si="21"/>
        <v>20</v>
      </c>
      <c r="BD42" s="81">
        <f t="shared" si="22"/>
        <v>18</v>
      </c>
      <c r="BE42" s="81">
        <f t="shared" si="23"/>
        <v>1</v>
      </c>
      <c r="BF42" s="81">
        <f t="shared" si="24"/>
        <v>1</v>
      </c>
      <c r="BG42" s="81">
        <f t="shared" si="25"/>
        <v>0</v>
      </c>
      <c r="BH42" s="81">
        <f t="shared" si="26"/>
        <v>0</v>
      </c>
      <c r="BI42" s="82">
        <f t="shared" si="27"/>
        <v>0</v>
      </c>
      <c r="BJ42" s="83">
        <f t="shared" si="28"/>
        <v>2</v>
      </c>
      <c r="BK42" s="68">
        <f t="shared" si="29"/>
        <v>20</v>
      </c>
      <c r="BL42" s="81">
        <f t="shared" si="30"/>
        <v>20</v>
      </c>
      <c r="BM42" s="81">
        <f t="shared" si="31"/>
        <v>0</v>
      </c>
      <c r="BN42" s="81">
        <f t="shared" si="32"/>
        <v>0</v>
      </c>
      <c r="BO42" s="81">
        <f t="shared" si="33"/>
        <v>0</v>
      </c>
      <c r="BP42" s="81">
        <f t="shared" si="34"/>
        <v>0</v>
      </c>
      <c r="BQ42" s="82">
        <f t="shared" si="35"/>
        <v>0</v>
      </c>
      <c r="BR42" s="83">
        <f t="shared" si="36"/>
        <v>0</v>
      </c>
      <c r="BS42" s="84"/>
      <c r="BU42" s="1"/>
    </row>
    <row r="43" spans="1:74" ht="33.950000000000003" customHeight="1" x14ac:dyDescent="0.25">
      <c r="A43" s="169" t="s">
        <v>36</v>
      </c>
      <c r="B43" s="170" t="s">
        <v>41</v>
      </c>
      <c r="C43" s="170" t="s">
        <v>97</v>
      </c>
      <c r="D43" s="126" t="s">
        <v>120</v>
      </c>
      <c r="E43" s="127">
        <v>3072100008</v>
      </c>
      <c r="F43" s="188" t="s">
        <v>15</v>
      </c>
      <c r="G43" s="68">
        <f t="shared" si="9"/>
        <v>0</v>
      </c>
      <c r="H43" s="69"/>
      <c r="I43" s="70"/>
      <c r="J43" s="71"/>
      <c r="K43" s="71"/>
      <c r="L43" s="71"/>
      <c r="M43" s="72"/>
      <c r="N43" s="83">
        <f t="shared" si="10"/>
        <v>0</v>
      </c>
      <c r="O43" s="68">
        <f t="shared" si="11"/>
        <v>0</v>
      </c>
      <c r="P43" s="73"/>
      <c r="Q43" s="74"/>
      <c r="R43" s="75"/>
      <c r="S43" s="75"/>
      <c r="T43" s="75"/>
      <c r="U43" s="73"/>
      <c r="V43" s="387">
        <f t="shared" si="12"/>
        <v>0</v>
      </c>
      <c r="W43" s="68">
        <f t="shared" si="13"/>
        <v>9</v>
      </c>
      <c r="X43" s="76">
        <v>9</v>
      </c>
      <c r="Y43" s="77"/>
      <c r="Z43" s="78"/>
      <c r="AA43" s="78"/>
      <c r="AB43" s="78"/>
      <c r="AC43" s="79"/>
      <c r="AD43" s="83">
        <f t="shared" si="14"/>
        <v>0</v>
      </c>
      <c r="AE43" s="68">
        <f t="shared" si="15"/>
        <v>15</v>
      </c>
      <c r="AF43" s="76">
        <v>15</v>
      </c>
      <c r="AG43" s="77"/>
      <c r="AH43" s="78"/>
      <c r="AI43" s="78"/>
      <c r="AJ43" s="78"/>
      <c r="AK43" s="79"/>
      <c r="AL43" s="387">
        <f t="shared" si="16"/>
        <v>0</v>
      </c>
      <c r="AM43" s="68">
        <f t="shared" si="17"/>
        <v>8</v>
      </c>
      <c r="AN43" s="76">
        <v>8</v>
      </c>
      <c r="AO43" s="74"/>
      <c r="AP43" s="75"/>
      <c r="AQ43" s="75"/>
      <c r="AR43" s="75"/>
      <c r="AS43" s="73"/>
      <c r="AT43" s="392">
        <f t="shared" si="18"/>
        <v>0</v>
      </c>
      <c r="AU43" s="68">
        <f t="shared" si="19"/>
        <v>14</v>
      </c>
      <c r="AV43" s="76">
        <v>14</v>
      </c>
      <c r="AW43" s="80"/>
      <c r="AX43" s="71"/>
      <c r="AY43" s="71"/>
      <c r="AZ43" s="71"/>
      <c r="BA43" s="72"/>
      <c r="BB43" s="83">
        <f t="shared" si="20"/>
        <v>0</v>
      </c>
      <c r="BC43" s="68">
        <f t="shared" si="21"/>
        <v>17</v>
      </c>
      <c r="BD43" s="81">
        <f t="shared" si="22"/>
        <v>17</v>
      </c>
      <c r="BE43" s="81">
        <f t="shared" si="23"/>
        <v>0</v>
      </c>
      <c r="BF43" s="81">
        <f t="shared" si="24"/>
        <v>0</v>
      </c>
      <c r="BG43" s="81">
        <f t="shared" si="25"/>
        <v>0</v>
      </c>
      <c r="BH43" s="81">
        <f t="shared" si="26"/>
        <v>0</v>
      </c>
      <c r="BI43" s="82">
        <f t="shared" si="27"/>
        <v>0</v>
      </c>
      <c r="BJ43" s="83">
        <f t="shared" si="28"/>
        <v>0</v>
      </c>
      <c r="BK43" s="68">
        <f t="shared" si="29"/>
        <v>29</v>
      </c>
      <c r="BL43" s="81">
        <f t="shared" si="30"/>
        <v>29</v>
      </c>
      <c r="BM43" s="81">
        <f t="shared" si="31"/>
        <v>0</v>
      </c>
      <c r="BN43" s="81">
        <f t="shared" si="32"/>
        <v>0</v>
      </c>
      <c r="BO43" s="81">
        <f t="shared" si="33"/>
        <v>0</v>
      </c>
      <c r="BP43" s="81">
        <f t="shared" si="34"/>
        <v>0</v>
      </c>
      <c r="BQ43" s="82">
        <f t="shared" si="35"/>
        <v>0</v>
      </c>
      <c r="BR43" s="83">
        <f t="shared" si="36"/>
        <v>0</v>
      </c>
      <c r="BS43" s="84"/>
      <c r="BU43" s="1"/>
    </row>
    <row r="44" spans="1:74" ht="33.950000000000003" customHeight="1" thickBot="1" x14ac:dyDescent="0.3">
      <c r="A44" s="144" t="s">
        <v>36</v>
      </c>
      <c r="B44" s="145" t="s">
        <v>41</v>
      </c>
      <c r="C44" s="173" t="s">
        <v>97</v>
      </c>
      <c r="D44" s="174" t="s">
        <v>87</v>
      </c>
      <c r="E44" s="175">
        <v>3062300005</v>
      </c>
      <c r="F44" s="141" t="s">
        <v>15</v>
      </c>
      <c r="G44" s="272">
        <f t="shared" si="9"/>
        <v>0</v>
      </c>
      <c r="H44" s="273"/>
      <c r="I44" s="274"/>
      <c r="J44" s="275"/>
      <c r="K44" s="275"/>
      <c r="L44" s="275"/>
      <c r="M44" s="276"/>
      <c r="N44" s="287">
        <f t="shared" si="10"/>
        <v>0</v>
      </c>
      <c r="O44" s="272">
        <f t="shared" si="11"/>
        <v>0</v>
      </c>
      <c r="P44" s="277"/>
      <c r="Q44" s="278"/>
      <c r="R44" s="279"/>
      <c r="S44" s="279"/>
      <c r="T44" s="279"/>
      <c r="U44" s="277"/>
      <c r="V44" s="393">
        <f t="shared" si="12"/>
        <v>0</v>
      </c>
      <c r="W44" s="272">
        <f t="shared" si="13"/>
        <v>11</v>
      </c>
      <c r="X44" s="280">
        <v>10</v>
      </c>
      <c r="Y44" s="281">
        <v>1</v>
      </c>
      <c r="Z44" s="282"/>
      <c r="AA44" s="282"/>
      <c r="AB44" s="282"/>
      <c r="AC44" s="283"/>
      <c r="AD44" s="287">
        <f t="shared" si="14"/>
        <v>1</v>
      </c>
      <c r="AE44" s="272">
        <f t="shared" si="15"/>
        <v>8</v>
      </c>
      <c r="AF44" s="280">
        <v>7</v>
      </c>
      <c r="AG44" s="281">
        <v>1</v>
      </c>
      <c r="AH44" s="282"/>
      <c r="AI44" s="282"/>
      <c r="AJ44" s="282"/>
      <c r="AK44" s="283"/>
      <c r="AL44" s="393">
        <f t="shared" si="16"/>
        <v>1</v>
      </c>
      <c r="AM44" s="272">
        <f t="shared" si="17"/>
        <v>14</v>
      </c>
      <c r="AN44" s="280">
        <v>14</v>
      </c>
      <c r="AO44" s="278"/>
      <c r="AP44" s="279"/>
      <c r="AQ44" s="279"/>
      <c r="AR44" s="279"/>
      <c r="AS44" s="277"/>
      <c r="AT44" s="394">
        <f t="shared" si="18"/>
        <v>0</v>
      </c>
      <c r="AU44" s="272">
        <f t="shared" si="19"/>
        <v>6</v>
      </c>
      <c r="AV44" s="280">
        <v>6</v>
      </c>
      <c r="AW44" s="284"/>
      <c r="AX44" s="275"/>
      <c r="AY44" s="275"/>
      <c r="AZ44" s="275"/>
      <c r="BA44" s="276"/>
      <c r="BB44" s="287">
        <f t="shared" si="20"/>
        <v>0</v>
      </c>
      <c r="BC44" s="272">
        <f t="shared" si="21"/>
        <v>25</v>
      </c>
      <c r="BD44" s="285">
        <f t="shared" si="22"/>
        <v>24</v>
      </c>
      <c r="BE44" s="285">
        <f t="shared" si="23"/>
        <v>1</v>
      </c>
      <c r="BF44" s="285">
        <f t="shared" si="24"/>
        <v>0</v>
      </c>
      <c r="BG44" s="285">
        <f t="shared" si="25"/>
        <v>0</v>
      </c>
      <c r="BH44" s="285">
        <f t="shared" si="26"/>
        <v>0</v>
      </c>
      <c r="BI44" s="286">
        <f t="shared" si="27"/>
        <v>0</v>
      </c>
      <c r="BJ44" s="287">
        <f t="shared" si="28"/>
        <v>1</v>
      </c>
      <c r="BK44" s="272">
        <f t="shared" si="29"/>
        <v>14</v>
      </c>
      <c r="BL44" s="285">
        <f t="shared" si="30"/>
        <v>13</v>
      </c>
      <c r="BM44" s="285">
        <f t="shared" si="31"/>
        <v>1</v>
      </c>
      <c r="BN44" s="285">
        <f t="shared" si="32"/>
        <v>0</v>
      </c>
      <c r="BO44" s="285">
        <f t="shared" si="33"/>
        <v>0</v>
      </c>
      <c r="BP44" s="285">
        <f t="shared" si="34"/>
        <v>0</v>
      </c>
      <c r="BQ44" s="286">
        <f t="shared" si="35"/>
        <v>0</v>
      </c>
      <c r="BR44" s="287">
        <f t="shared" si="36"/>
        <v>1</v>
      </c>
      <c r="BS44" s="84"/>
    </row>
    <row r="45" spans="1:74" ht="33.950000000000003" customHeight="1" thickBot="1" x14ac:dyDescent="0.3">
      <c r="A45" s="464"/>
      <c r="B45" s="465"/>
      <c r="C45" s="465"/>
      <c r="D45" s="465"/>
      <c r="E45" s="467"/>
      <c r="F45" s="192"/>
      <c r="G45" s="305">
        <f t="shared" si="9"/>
        <v>34</v>
      </c>
      <c r="H45" s="395">
        <f>SUM(H41:H44)</f>
        <v>34</v>
      </c>
      <c r="I45" s="396">
        <f>SUM(I41:I44)</f>
        <v>0</v>
      </c>
      <c r="J45" s="397">
        <f>SUM(J41:J44)</f>
        <v>0</v>
      </c>
      <c r="K45" s="397">
        <f t="shared" ref="K45:M45" si="142">SUM(K41:K44)</f>
        <v>0</v>
      </c>
      <c r="L45" s="397">
        <f t="shared" si="142"/>
        <v>0</v>
      </c>
      <c r="M45" s="395">
        <f t="shared" si="142"/>
        <v>0</v>
      </c>
      <c r="N45" s="288">
        <f t="shared" si="10"/>
        <v>0</v>
      </c>
      <c r="O45" s="305">
        <f t="shared" si="11"/>
        <v>43</v>
      </c>
      <c r="P45" s="395">
        <f>SUM(P41:P44)</f>
        <v>41</v>
      </c>
      <c r="Q45" s="396">
        <f t="shared" ref="Q45" si="143">SUM(Q41:Q44)</f>
        <v>2</v>
      </c>
      <c r="R45" s="397">
        <f>SUM(R41:R44)</f>
        <v>0</v>
      </c>
      <c r="S45" s="397">
        <f t="shared" ref="S45" si="144">SUM(S41:S44)</f>
        <v>0</v>
      </c>
      <c r="T45" s="397">
        <f t="shared" ref="T45" si="145">SUM(T41:T44)</f>
        <v>0</v>
      </c>
      <c r="U45" s="395">
        <f t="shared" ref="U45" si="146">SUM(U41:U44)</f>
        <v>0</v>
      </c>
      <c r="V45" s="398">
        <f t="shared" si="12"/>
        <v>2</v>
      </c>
      <c r="W45" s="305">
        <f t="shared" si="13"/>
        <v>30</v>
      </c>
      <c r="X45" s="395">
        <f>SUM(X41:X44)</f>
        <v>28</v>
      </c>
      <c r="Y45" s="396">
        <f t="shared" ref="Y45" si="147">SUM(Y41:Y44)</f>
        <v>1</v>
      </c>
      <c r="Z45" s="397">
        <f>SUM(Z41:Z44)</f>
        <v>1</v>
      </c>
      <c r="AA45" s="397">
        <f>SUM(AA41:AA44)</f>
        <v>0</v>
      </c>
      <c r="AB45" s="397">
        <f t="shared" ref="AB45" si="148">SUM(AB41:AB44)</f>
        <v>0</v>
      </c>
      <c r="AC45" s="395">
        <f t="shared" ref="AC45" si="149">SUM(AC41:AC44)</f>
        <v>0</v>
      </c>
      <c r="AD45" s="288">
        <f t="shared" si="14"/>
        <v>2</v>
      </c>
      <c r="AE45" s="305">
        <f t="shared" si="15"/>
        <v>35</v>
      </c>
      <c r="AF45" s="395">
        <f>SUM(AF41:AF44)</f>
        <v>34</v>
      </c>
      <c r="AG45" s="396">
        <f t="shared" ref="AG45" si="150">SUM(AG41:AG44)</f>
        <v>1</v>
      </c>
      <c r="AH45" s="397">
        <f>SUM(AH41:AH44)</f>
        <v>0</v>
      </c>
      <c r="AI45" s="397">
        <f t="shared" ref="AI45" si="151">SUM(AI41:AI44)</f>
        <v>0</v>
      </c>
      <c r="AJ45" s="397">
        <f>SUM(AJ41:AJ44)</f>
        <v>0</v>
      </c>
      <c r="AK45" s="395">
        <f t="shared" ref="AK45" si="152">SUM(AK41:AK44)</f>
        <v>0</v>
      </c>
      <c r="AL45" s="398">
        <f t="shared" si="16"/>
        <v>1</v>
      </c>
      <c r="AM45" s="305">
        <f t="shared" si="17"/>
        <v>32</v>
      </c>
      <c r="AN45" s="395">
        <f>SUM(AN41:AN44)</f>
        <v>31</v>
      </c>
      <c r="AO45" s="396">
        <f t="shared" ref="AO45" si="153">SUM(AO41:AO44)</f>
        <v>1</v>
      </c>
      <c r="AP45" s="397">
        <f>SUM(AP41:AP44)</f>
        <v>0</v>
      </c>
      <c r="AQ45" s="397">
        <f t="shared" ref="AQ45" si="154">SUM(AQ41:AQ44)</f>
        <v>0</v>
      </c>
      <c r="AR45" s="397">
        <f t="shared" ref="AR45" si="155">SUM(AR41:AR44)</f>
        <v>0</v>
      </c>
      <c r="AS45" s="395">
        <f t="shared" ref="AS45" si="156">SUM(AS41:AS44)</f>
        <v>0</v>
      </c>
      <c r="AT45" s="399">
        <f t="shared" si="18"/>
        <v>1</v>
      </c>
      <c r="AU45" s="305">
        <f t="shared" si="19"/>
        <v>28</v>
      </c>
      <c r="AV45" s="395">
        <f>SUM(AV41:AV44)</f>
        <v>28</v>
      </c>
      <c r="AW45" s="396">
        <f t="shared" ref="AW45" si="157">SUM(AW41:AW44)</f>
        <v>0</v>
      </c>
      <c r="AX45" s="397">
        <f>SUM(AX41:AX44)</f>
        <v>0</v>
      </c>
      <c r="AY45" s="397">
        <f t="shared" ref="AY45" si="158">SUM(AY41:AY44)</f>
        <v>0</v>
      </c>
      <c r="AZ45" s="397">
        <f>SUM(AZ41:AZ44)</f>
        <v>0</v>
      </c>
      <c r="BA45" s="395">
        <f t="shared" ref="BA45" si="159">SUM(BA41:BA44)</f>
        <v>0</v>
      </c>
      <c r="BB45" s="288">
        <f t="shared" si="20"/>
        <v>0</v>
      </c>
      <c r="BC45" s="305">
        <f t="shared" si="21"/>
        <v>96</v>
      </c>
      <c r="BD45" s="306">
        <f t="shared" si="22"/>
        <v>93</v>
      </c>
      <c r="BE45" s="306">
        <f t="shared" si="23"/>
        <v>2</v>
      </c>
      <c r="BF45" s="306">
        <f t="shared" si="24"/>
        <v>1</v>
      </c>
      <c r="BG45" s="306">
        <f t="shared" si="25"/>
        <v>0</v>
      </c>
      <c r="BH45" s="306">
        <f t="shared" si="26"/>
        <v>0</v>
      </c>
      <c r="BI45" s="307">
        <f t="shared" si="27"/>
        <v>0</v>
      </c>
      <c r="BJ45" s="288">
        <f t="shared" si="28"/>
        <v>3</v>
      </c>
      <c r="BK45" s="305">
        <f t="shared" si="29"/>
        <v>106</v>
      </c>
      <c r="BL45" s="306">
        <f t="shared" si="30"/>
        <v>103</v>
      </c>
      <c r="BM45" s="306">
        <f t="shared" si="31"/>
        <v>3</v>
      </c>
      <c r="BN45" s="306">
        <f t="shared" si="32"/>
        <v>0</v>
      </c>
      <c r="BO45" s="306">
        <f t="shared" si="33"/>
        <v>0</v>
      </c>
      <c r="BP45" s="306">
        <f t="shared" si="34"/>
        <v>0</v>
      </c>
      <c r="BQ45" s="307">
        <f t="shared" si="35"/>
        <v>0</v>
      </c>
      <c r="BR45" s="288">
        <f t="shared" si="36"/>
        <v>3</v>
      </c>
      <c r="BS45" s="84"/>
      <c r="BU45" s="1">
        <f>SUM(BC42:BC45)+SUM(BK42:BK45)</f>
        <v>327</v>
      </c>
      <c r="BV45" s="1">
        <f>SUM(BJ42:BJ45,BR42:BR45)</f>
        <v>10</v>
      </c>
    </row>
    <row r="46" spans="1:74" ht="33.950000000000003" customHeight="1" x14ac:dyDescent="0.25">
      <c r="A46" s="108" t="s">
        <v>36</v>
      </c>
      <c r="B46" s="109" t="s">
        <v>42</v>
      </c>
      <c r="C46" s="109" t="s">
        <v>98</v>
      </c>
      <c r="D46" s="160" t="s">
        <v>111</v>
      </c>
      <c r="E46" s="161">
        <v>3000000000</v>
      </c>
      <c r="F46" s="162" t="s">
        <v>15</v>
      </c>
      <c r="G46" s="289">
        <f t="shared" si="9"/>
        <v>71</v>
      </c>
      <c r="H46" s="290">
        <v>55</v>
      </c>
      <c r="I46" s="291">
        <v>4</v>
      </c>
      <c r="J46" s="292">
        <v>5</v>
      </c>
      <c r="K46" s="292">
        <v>6</v>
      </c>
      <c r="L46" s="292">
        <v>1</v>
      </c>
      <c r="M46" s="293"/>
      <c r="N46" s="304">
        <f t="shared" si="10"/>
        <v>16</v>
      </c>
      <c r="O46" s="289">
        <f t="shared" si="11"/>
        <v>76</v>
      </c>
      <c r="P46" s="294">
        <v>59</v>
      </c>
      <c r="Q46" s="295">
        <v>11</v>
      </c>
      <c r="R46" s="296">
        <v>5</v>
      </c>
      <c r="S46" s="296">
        <v>1</v>
      </c>
      <c r="T46" s="296"/>
      <c r="U46" s="294"/>
      <c r="V46" s="407">
        <f t="shared" si="12"/>
        <v>17</v>
      </c>
      <c r="W46" s="289">
        <f t="shared" si="13"/>
        <v>0</v>
      </c>
      <c r="X46" s="297"/>
      <c r="Y46" s="298"/>
      <c r="Z46" s="299"/>
      <c r="AA46" s="299"/>
      <c r="AB46" s="299"/>
      <c r="AC46" s="300"/>
      <c r="AD46" s="304">
        <f t="shared" si="14"/>
        <v>0</v>
      </c>
      <c r="AE46" s="289">
        <f t="shared" si="15"/>
        <v>0</v>
      </c>
      <c r="AF46" s="297"/>
      <c r="AG46" s="298"/>
      <c r="AH46" s="299"/>
      <c r="AI46" s="299"/>
      <c r="AJ46" s="299"/>
      <c r="AK46" s="300"/>
      <c r="AL46" s="407">
        <f t="shared" si="16"/>
        <v>0</v>
      </c>
      <c r="AM46" s="289">
        <f t="shared" si="17"/>
        <v>0</v>
      </c>
      <c r="AN46" s="297"/>
      <c r="AO46" s="295"/>
      <c r="AP46" s="296"/>
      <c r="AQ46" s="296"/>
      <c r="AR46" s="296"/>
      <c r="AS46" s="294"/>
      <c r="AT46" s="412">
        <f t="shared" si="18"/>
        <v>0</v>
      </c>
      <c r="AU46" s="289">
        <f t="shared" si="19"/>
        <v>0</v>
      </c>
      <c r="AV46" s="297"/>
      <c r="AW46" s="301"/>
      <c r="AX46" s="292"/>
      <c r="AY46" s="292"/>
      <c r="AZ46" s="292"/>
      <c r="BA46" s="293"/>
      <c r="BB46" s="304">
        <f t="shared" si="20"/>
        <v>0</v>
      </c>
      <c r="BC46" s="289">
        <f t="shared" si="21"/>
        <v>71</v>
      </c>
      <c r="BD46" s="302">
        <f t="shared" si="22"/>
        <v>55</v>
      </c>
      <c r="BE46" s="302">
        <f t="shared" si="23"/>
        <v>4</v>
      </c>
      <c r="BF46" s="302">
        <f t="shared" si="24"/>
        <v>5</v>
      </c>
      <c r="BG46" s="302">
        <f t="shared" si="25"/>
        <v>6</v>
      </c>
      <c r="BH46" s="302">
        <f t="shared" si="26"/>
        <v>1</v>
      </c>
      <c r="BI46" s="303">
        <f t="shared" si="27"/>
        <v>0</v>
      </c>
      <c r="BJ46" s="304">
        <f t="shared" si="28"/>
        <v>16</v>
      </c>
      <c r="BK46" s="289">
        <f t="shared" si="29"/>
        <v>76</v>
      </c>
      <c r="BL46" s="302">
        <f t="shared" si="30"/>
        <v>59</v>
      </c>
      <c r="BM46" s="302">
        <f t="shared" si="31"/>
        <v>11</v>
      </c>
      <c r="BN46" s="302">
        <f t="shared" si="32"/>
        <v>5</v>
      </c>
      <c r="BO46" s="302">
        <f t="shared" si="33"/>
        <v>1</v>
      </c>
      <c r="BP46" s="302">
        <f t="shared" si="34"/>
        <v>0</v>
      </c>
      <c r="BQ46" s="303">
        <f t="shared" si="35"/>
        <v>0</v>
      </c>
      <c r="BR46" s="304">
        <f t="shared" si="36"/>
        <v>17</v>
      </c>
      <c r="BS46" s="84"/>
      <c r="BU46" s="1"/>
    </row>
    <row r="47" spans="1:74" ht="33.950000000000003" customHeight="1" x14ac:dyDescent="0.25">
      <c r="A47" s="169" t="s">
        <v>36</v>
      </c>
      <c r="B47" s="170" t="s">
        <v>42</v>
      </c>
      <c r="C47" s="170" t="s">
        <v>98</v>
      </c>
      <c r="D47" s="126" t="s">
        <v>49</v>
      </c>
      <c r="E47" s="127">
        <v>3041200004</v>
      </c>
      <c r="F47" s="188" t="s">
        <v>15</v>
      </c>
      <c r="G47" s="68">
        <f t="shared" si="9"/>
        <v>0</v>
      </c>
      <c r="H47" s="69"/>
      <c r="I47" s="70"/>
      <c r="J47" s="71"/>
      <c r="K47" s="71"/>
      <c r="L47" s="71"/>
      <c r="M47" s="72"/>
      <c r="N47" s="83">
        <f t="shared" si="10"/>
        <v>0</v>
      </c>
      <c r="O47" s="68">
        <f t="shared" si="11"/>
        <v>0</v>
      </c>
      <c r="P47" s="73"/>
      <c r="Q47" s="74"/>
      <c r="R47" s="75"/>
      <c r="S47" s="75"/>
      <c r="T47" s="75"/>
      <c r="U47" s="73"/>
      <c r="V47" s="387">
        <f t="shared" si="12"/>
        <v>0</v>
      </c>
      <c r="W47" s="68">
        <f t="shared" si="13"/>
        <v>8</v>
      </c>
      <c r="X47" s="76">
        <v>7</v>
      </c>
      <c r="Y47" s="77">
        <v>1</v>
      </c>
      <c r="Z47" s="78"/>
      <c r="AA47" s="78"/>
      <c r="AB47" s="78"/>
      <c r="AC47" s="79"/>
      <c r="AD47" s="83">
        <f t="shared" si="14"/>
        <v>1</v>
      </c>
      <c r="AE47" s="68">
        <f t="shared" si="15"/>
        <v>29</v>
      </c>
      <c r="AF47" s="76">
        <v>27</v>
      </c>
      <c r="AG47" s="77">
        <v>2</v>
      </c>
      <c r="AH47" s="78"/>
      <c r="AI47" s="78"/>
      <c r="AJ47" s="78"/>
      <c r="AK47" s="79"/>
      <c r="AL47" s="387">
        <f t="shared" si="16"/>
        <v>2</v>
      </c>
      <c r="AM47" s="68">
        <f t="shared" si="17"/>
        <v>5</v>
      </c>
      <c r="AN47" s="76">
        <v>4</v>
      </c>
      <c r="AO47" s="75">
        <v>1</v>
      </c>
      <c r="AP47" s="75"/>
      <c r="AQ47" s="75"/>
      <c r="AR47" s="75"/>
      <c r="AS47" s="73"/>
      <c r="AT47" s="392">
        <f t="shared" si="18"/>
        <v>1</v>
      </c>
      <c r="AU47" s="68">
        <f t="shared" si="19"/>
        <v>20</v>
      </c>
      <c r="AV47" s="76">
        <v>20</v>
      </c>
      <c r="AW47" s="80"/>
      <c r="AX47" s="71"/>
      <c r="AY47" s="71"/>
      <c r="AZ47" s="71"/>
      <c r="BA47" s="72"/>
      <c r="BB47" s="83">
        <f t="shared" si="20"/>
        <v>0</v>
      </c>
      <c r="BC47" s="68">
        <f t="shared" si="21"/>
        <v>13</v>
      </c>
      <c r="BD47" s="81">
        <f t="shared" si="22"/>
        <v>11</v>
      </c>
      <c r="BE47" s="81">
        <f t="shared" si="23"/>
        <v>2</v>
      </c>
      <c r="BF47" s="81">
        <f t="shared" si="24"/>
        <v>0</v>
      </c>
      <c r="BG47" s="81">
        <f t="shared" si="25"/>
        <v>0</v>
      </c>
      <c r="BH47" s="81">
        <f t="shared" si="26"/>
        <v>0</v>
      </c>
      <c r="BI47" s="82">
        <f t="shared" si="27"/>
        <v>0</v>
      </c>
      <c r="BJ47" s="83">
        <f t="shared" si="28"/>
        <v>2</v>
      </c>
      <c r="BK47" s="68">
        <f t="shared" si="29"/>
        <v>49</v>
      </c>
      <c r="BL47" s="81">
        <f t="shared" si="30"/>
        <v>47</v>
      </c>
      <c r="BM47" s="81">
        <f t="shared" si="31"/>
        <v>2</v>
      </c>
      <c r="BN47" s="81">
        <f t="shared" si="32"/>
        <v>0</v>
      </c>
      <c r="BO47" s="81">
        <f t="shared" si="33"/>
        <v>0</v>
      </c>
      <c r="BP47" s="81">
        <f t="shared" si="34"/>
        <v>0</v>
      </c>
      <c r="BQ47" s="82">
        <f t="shared" si="35"/>
        <v>0</v>
      </c>
      <c r="BR47" s="83">
        <f t="shared" si="36"/>
        <v>2</v>
      </c>
      <c r="BS47" s="84"/>
      <c r="BU47" s="1"/>
    </row>
    <row r="48" spans="1:74" ht="33.950000000000003" customHeight="1" x14ac:dyDescent="0.25">
      <c r="A48" s="169" t="s">
        <v>36</v>
      </c>
      <c r="B48" s="170" t="s">
        <v>42</v>
      </c>
      <c r="C48" s="170" t="s">
        <v>98</v>
      </c>
      <c r="D48" s="195" t="s">
        <v>161</v>
      </c>
      <c r="E48" s="127">
        <v>3041200005</v>
      </c>
      <c r="F48" s="188" t="s">
        <v>15</v>
      </c>
      <c r="G48" s="68">
        <f t="shared" si="9"/>
        <v>0</v>
      </c>
      <c r="H48" s="69"/>
      <c r="I48" s="70"/>
      <c r="J48" s="71"/>
      <c r="K48" s="71"/>
      <c r="L48" s="71"/>
      <c r="M48" s="72"/>
      <c r="N48" s="83">
        <f t="shared" si="10"/>
        <v>0</v>
      </c>
      <c r="O48" s="68">
        <f t="shared" si="11"/>
        <v>0</v>
      </c>
      <c r="P48" s="73"/>
      <c r="Q48" s="74"/>
      <c r="R48" s="75"/>
      <c r="S48" s="75"/>
      <c r="T48" s="75"/>
      <c r="U48" s="73"/>
      <c r="V48" s="387">
        <f t="shared" si="12"/>
        <v>0</v>
      </c>
      <c r="W48" s="68">
        <f t="shared" si="13"/>
        <v>0</v>
      </c>
      <c r="X48" s="76"/>
      <c r="Y48" s="77"/>
      <c r="Z48" s="78"/>
      <c r="AA48" s="78"/>
      <c r="AB48" s="78"/>
      <c r="AC48" s="79"/>
      <c r="AD48" s="83">
        <f t="shared" si="14"/>
        <v>0</v>
      </c>
      <c r="AE48" s="68">
        <f t="shared" si="15"/>
        <v>0</v>
      </c>
      <c r="AF48" s="76"/>
      <c r="AG48" s="77"/>
      <c r="AH48" s="78"/>
      <c r="AI48" s="78"/>
      <c r="AJ48" s="78"/>
      <c r="AK48" s="79"/>
      <c r="AL48" s="387">
        <f t="shared" si="16"/>
        <v>0</v>
      </c>
      <c r="AM48" s="68">
        <f t="shared" si="17"/>
        <v>2</v>
      </c>
      <c r="AN48" s="76">
        <v>2</v>
      </c>
      <c r="AO48" s="74"/>
      <c r="AP48" s="75"/>
      <c r="AQ48" s="75"/>
      <c r="AR48" s="75"/>
      <c r="AS48" s="73"/>
      <c r="AT48" s="392">
        <f t="shared" si="18"/>
        <v>0</v>
      </c>
      <c r="AU48" s="68">
        <f t="shared" si="19"/>
        <v>2</v>
      </c>
      <c r="AV48" s="76">
        <v>2</v>
      </c>
      <c r="AW48" s="80"/>
      <c r="AX48" s="71"/>
      <c r="AY48" s="71"/>
      <c r="AZ48" s="71"/>
      <c r="BA48" s="72"/>
      <c r="BB48" s="83">
        <f t="shared" si="20"/>
        <v>0</v>
      </c>
      <c r="BC48" s="68">
        <f t="shared" si="21"/>
        <v>2</v>
      </c>
      <c r="BD48" s="81">
        <f t="shared" si="22"/>
        <v>2</v>
      </c>
      <c r="BE48" s="81">
        <f t="shared" si="23"/>
        <v>0</v>
      </c>
      <c r="BF48" s="81">
        <f t="shared" si="24"/>
        <v>0</v>
      </c>
      <c r="BG48" s="81">
        <f t="shared" si="25"/>
        <v>0</v>
      </c>
      <c r="BH48" s="81">
        <f t="shared" si="26"/>
        <v>0</v>
      </c>
      <c r="BI48" s="82">
        <f t="shared" si="27"/>
        <v>0</v>
      </c>
      <c r="BJ48" s="83">
        <f t="shared" si="28"/>
        <v>0</v>
      </c>
      <c r="BK48" s="68">
        <f t="shared" si="29"/>
        <v>2</v>
      </c>
      <c r="BL48" s="81">
        <f t="shared" si="30"/>
        <v>2</v>
      </c>
      <c r="BM48" s="81">
        <f t="shared" si="31"/>
        <v>0</v>
      </c>
      <c r="BN48" s="81">
        <f t="shared" si="32"/>
        <v>0</v>
      </c>
      <c r="BO48" s="81">
        <f t="shared" si="33"/>
        <v>0</v>
      </c>
      <c r="BP48" s="81">
        <f t="shared" si="34"/>
        <v>0</v>
      </c>
      <c r="BQ48" s="82">
        <f t="shared" si="35"/>
        <v>0</v>
      </c>
      <c r="BR48" s="83">
        <f t="shared" si="36"/>
        <v>0</v>
      </c>
      <c r="BS48" s="84"/>
    </row>
    <row r="49" spans="1:76" ht="33.950000000000003" customHeight="1" x14ac:dyDescent="0.25">
      <c r="A49" s="169" t="s">
        <v>36</v>
      </c>
      <c r="B49" s="170" t="s">
        <v>42</v>
      </c>
      <c r="C49" s="170" t="s">
        <v>98</v>
      </c>
      <c r="D49" s="174" t="s">
        <v>140</v>
      </c>
      <c r="E49" s="175">
        <v>3062300005</v>
      </c>
      <c r="F49" s="188" t="s">
        <v>15</v>
      </c>
      <c r="G49" s="68">
        <f t="shared" si="9"/>
        <v>0</v>
      </c>
      <c r="H49" s="69"/>
      <c r="I49" s="70"/>
      <c r="J49" s="71"/>
      <c r="K49" s="71"/>
      <c r="L49" s="71"/>
      <c r="M49" s="72"/>
      <c r="N49" s="83">
        <f t="shared" si="10"/>
        <v>0</v>
      </c>
      <c r="O49" s="68">
        <f t="shared" si="11"/>
        <v>0</v>
      </c>
      <c r="P49" s="73"/>
      <c r="Q49" s="74"/>
      <c r="R49" s="75"/>
      <c r="S49" s="75"/>
      <c r="T49" s="75"/>
      <c r="U49" s="73"/>
      <c r="V49" s="387">
        <f t="shared" si="12"/>
        <v>0</v>
      </c>
      <c r="W49" s="68">
        <f t="shared" si="13"/>
        <v>26</v>
      </c>
      <c r="X49" s="76">
        <v>13</v>
      </c>
      <c r="Y49" s="77">
        <v>6</v>
      </c>
      <c r="Z49" s="78">
        <v>5</v>
      </c>
      <c r="AA49" s="78">
        <v>2</v>
      </c>
      <c r="AB49" s="78"/>
      <c r="AC49" s="79"/>
      <c r="AD49" s="83">
        <f t="shared" si="14"/>
        <v>13</v>
      </c>
      <c r="AE49" s="68">
        <f t="shared" si="15"/>
        <v>7</v>
      </c>
      <c r="AF49" s="76">
        <v>7</v>
      </c>
      <c r="AG49" s="77"/>
      <c r="AH49" s="78"/>
      <c r="AI49" s="78"/>
      <c r="AJ49" s="78"/>
      <c r="AK49" s="79"/>
      <c r="AL49" s="387">
        <f t="shared" si="16"/>
        <v>0</v>
      </c>
      <c r="AM49" s="68">
        <f t="shared" si="17"/>
        <v>33</v>
      </c>
      <c r="AN49" s="76">
        <v>29</v>
      </c>
      <c r="AO49" s="74">
        <v>3</v>
      </c>
      <c r="AP49" s="75">
        <v>1</v>
      </c>
      <c r="AQ49" s="75"/>
      <c r="AR49" s="75"/>
      <c r="AS49" s="73"/>
      <c r="AT49" s="392">
        <f t="shared" si="18"/>
        <v>4</v>
      </c>
      <c r="AU49" s="68">
        <f t="shared" si="19"/>
        <v>11</v>
      </c>
      <c r="AV49" s="76">
        <v>11</v>
      </c>
      <c r="AW49" s="80"/>
      <c r="AX49" s="71"/>
      <c r="AY49" s="71"/>
      <c r="AZ49" s="71"/>
      <c r="BA49" s="72"/>
      <c r="BB49" s="83">
        <f t="shared" si="20"/>
        <v>0</v>
      </c>
      <c r="BC49" s="68">
        <f t="shared" si="21"/>
        <v>59</v>
      </c>
      <c r="BD49" s="81">
        <f t="shared" si="22"/>
        <v>42</v>
      </c>
      <c r="BE49" s="81">
        <f t="shared" si="23"/>
        <v>9</v>
      </c>
      <c r="BF49" s="81">
        <f t="shared" si="24"/>
        <v>6</v>
      </c>
      <c r="BG49" s="81">
        <f t="shared" si="25"/>
        <v>2</v>
      </c>
      <c r="BH49" s="81">
        <f t="shared" si="26"/>
        <v>0</v>
      </c>
      <c r="BI49" s="82">
        <f t="shared" si="27"/>
        <v>0</v>
      </c>
      <c r="BJ49" s="83">
        <f t="shared" si="28"/>
        <v>17</v>
      </c>
      <c r="BK49" s="68">
        <f t="shared" si="29"/>
        <v>18</v>
      </c>
      <c r="BL49" s="81">
        <f t="shared" si="30"/>
        <v>18</v>
      </c>
      <c r="BM49" s="81">
        <f t="shared" si="31"/>
        <v>0</v>
      </c>
      <c r="BN49" s="81">
        <f t="shared" si="32"/>
        <v>0</v>
      </c>
      <c r="BO49" s="81">
        <f t="shared" si="33"/>
        <v>0</v>
      </c>
      <c r="BP49" s="81">
        <f t="shared" si="34"/>
        <v>0</v>
      </c>
      <c r="BQ49" s="82">
        <f t="shared" si="35"/>
        <v>0</v>
      </c>
      <c r="BR49" s="83">
        <f t="shared" si="36"/>
        <v>0</v>
      </c>
      <c r="BS49" s="84"/>
    </row>
    <row r="50" spans="1:76" ht="33.950000000000003" customHeight="1" thickBot="1" x14ac:dyDescent="0.3">
      <c r="A50" s="144" t="s">
        <v>36</v>
      </c>
      <c r="B50" s="145" t="s">
        <v>42</v>
      </c>
      <c r="C50" s="145" t="s">
        <v>98</v>
      </c>
      <c r="D50" s="174" t="s">
        <v>120</v>
      </c>
      <c r="E50" s="175">
        <v>3072100008</v>
      </c>
      <c r="F50" s="141" t="s">
        <v>15</v>
      </c>
      <c r="G50" s="272">
        <f t="shared" si="9"/>
        <v>0</v>
      </c>
      <c r="H50" s="273"/>
      <c r="I50" s="274"/>
      <c r="J50" s="275"/>
      <c r="K50" s="275"/>
      <c r="L50" s="275"/>
      <c r="M50" s="276"/>
      <c r="N50" s="287">
        <f t="shared" si="10"/>
        <v>0</v>
      </c>
      <c r="O50" s="272">
        <f t="shared" si="11"/>
        <v>0</v>
      </c>
      <c r="P50" s="277"/>
      <c r="Q50" s="278"/>
      <c r="R50" s="279"/>
      <c r="S50" s="279"/>
      <c r="T50" s="279"/>
      <c r="U50" s="277"/>
      <c r="V50" s="393">
        <f t="shared" si="12"/>
        <v>0</v>
      </c>
      <c r="W50" s="272">
        <f t="shared" si="13"/>
        <v>23</v>
      </c>
      <c r="X50" s="280">
        <v>14</v>
      </c>
      <c r="Y50" s="281">
        <v>2</v>
      </c>
      <c r="Z50" s="282">
        <v>2</v>
      </c>
      <c r="AA50" s="282">
        <v>5</v>
      </c>
      <c r="AB50" s="282"/>
      <c r="AC50" s="283"/>
      <c r="AD50" s="287">
        <f t="shared" si="14"/>
        <v>9</v>
      </c>
      <c r="AE50" s="272">
        <f t="shared" si="15"/>
        <v>22</v>
      </c>
      <c r="AF50" s="280">
        <v>14</v>
      </c>
      <c r="AG50" s="281">
        <v>6</v>
      </c>
      <c r="AH50" s="282">
        <v>2</v>
      </c>
      <c r="AI50" s="282"/>
      <c r="AJ50" s="282"/>
      <c r="AK50" s="283"/>
      <c r="AL50" s="393">
        <f t="shared" si="16"/>
        <v>8</v>
      </c>
      <c r="AM50" s="272">
        <f t="shared" si="17"/>
        <v>28</v>
      </c>
      <c r="AN50" s="280">
        <v>26</v>
      </c>
      <c r="AO50" s="278">
        <v>2</v>
      </c>
      <c r="AP50" s="279"/>
      <c r="AQ50" s="279"/>
      <c r="AR50" s="279"/>
      <c r="AS50" s="277"/>
      <c r="AT50" s="394">
        <f t="shared" si="18"/>
        <v>2</v>
      </c>
      <c r="AU50" s="272">
        <f t="shared" si="19"/>
        <v>28</v>
      </c>
      <c r="AV50" s="280">
        <v>28</v>
      </c>
      <c r="AW50" s="284"/>
      <c r="AX50" s="275"/>
      <c r="AY50" s="275"/>
      <c r="AZ50" s="275"/>
      <c r="BA50" s="276"/>
      <c r="BB50" s="287">
        <f t="shared" si="20"/>
        <v>0</v>
      </c>
      <c r="BC50" s="272">
        <f t="shared" si="21"/>
        <v>51</v>
      </c>
      <c r="BD50" s="285">
        <f t="shared" si="22"/>
        <v>40</v>
      </c>
      <c r="BE50" s="285">
        <f t="shared" si="23"/>
        <v>4</v>
      </c>
      <c r="BF50" s="285">
        <f t="shared" si="24"/>
        <v>2</v>
      </c>
      <c r="BG50" s="285">
        <f t="shared" si="25"/>
        <v>5</v>
      </c>
      <c r="BH50" s="285">
        <f t="shared" si="26"/>
        <v>0</v>
      </c>
      <c r="BI50" s="286">
        <f t="shared" si="27"/>
        <v>0</v>
      </c>
      <c r="BJ50" s="287">
        <f t="shared" si="28"/>
        <v>11</v>
      </c>
      <c r="BK50" s="272">
        <f t="shared" si="29"/>
        <v>50</v>
      </c>
      <c r="BL50" s="285">
        <f t="shared" si="30"/>
        <v>42</v>
      </c>
      <c r="BM50" s="285">
        <f t="shared" si="31"/>
        <v>6</v>
      </c>
      <c r="BN50" s="285">
        <f t="shared" si="32"/>
        <v>2</v>
      </c>
      <c r="BO50" s="285">
        <f t="shared" si="33"/>
        <v>0</v>
      </c>
      <c r="BP50" s="285">
        <f t="shared" si="34"/>
        <v>0</v>
      </c>
      <c r="BQ50" s="286">
        <f t="shared" si="35"/>
        <v>0</v>
      </c>
      <c r="BR50" s="287">
        <f t="shared" si="36"/>
        <v>8</v>
      </c>
      <c r="BS50" s="84"/>
      <c r="BU50" s="1">
        <f>SUM(BC46:BC50)+SUM(BK46:BK50)</f>
        <v>391</v>
      </c>
      <c r="BV50" s="1">
        <f>SUM(BJ46:BJ50,BR46:BR50)</f>
        <v>73</v>
      </c>
    </row>
    <row r="51" spans="1:76" ht="33.950000000000003" customHeight="1" thickBot="1" x14ac:dyDescent="0.3">
      <c r="A51" s="464"/>
      <c r="B51" s="465"/>
      <c r="C51" s="465"/>
      <c r="D51" s="465"/>
      <c r="E51" s="465"/>
      <c r="F51" s="466"/>
      <c r="G51" s="305">
        <f t="shared" ref="G51" si="160">H51+N51</f>
        <v>71</v>
      </c>
      <c r="H51" s="395">
        <f>SUM(H46:H50)</f>
        <v>55</v>
      </c>
      <c r="I51" s="396">
        <f>SUM(I46:I50)</f>
        <v>4</v>
      </c>
      <c r="J51" s="397">
        <f t="shared" ref="J51" si="161">SUM(J46:J50)</f>
        <v>5</v>
      </c>
      <c r="K51" s="397">
        <f>SUM(K46:K50)</f>
        <v>6</v>
      </c>
      <c r="L51" s="397">
        <f t="shared" ref="L51" si="162">SUM(L46:L50)</f>
        <v>1</v>
      </c>
      <c r="M51" s="395">
        <f t="shared" ref="M51" si="163">SUM(M46:M50)</f>
        <v>0</v>
      </c>
      <c r="N51" s="288">
        <f t="shared" ref="N51" si="164">SUM(I51:M51)</f>
        <v>16</v>
      </c>
      <c r="O51" s="305">
        <f t="shared" ref="O51" si="165">P51+V51</f>
        <v>76</v>
      </c>
      <c r="P51" s="395">
        <f>SUM(P46:P50)</f>
        <v>59</v>
      </c>
      <c r="Q51" s="396">
        <f>SUM(Q46:Q50)</f>
        <v>11</v>
      </c>
      <c r="R51" s="397">
        <f t="shared" ref="R51" si="166">SUM(R46:R50)</f>
        <v>5</v>
      </c>
      <c r="S51" s="397">
        <f t="shared" ref="S51" si="167">SUM(S46:S50)</f>
        <v>1</v>
      </c>
      <c r="T51" s="397">
        <f t="shared" ref="T51" si="168">SUM(T46:T50)</f>
        <v>0</v>
      </c>
      <c r="U51" s="395">
        <f t="shared" ref="U51" si="169">SUM(U46:U50)</f>
        <v>0</v>
      </c>
      <c r="V51" s="398">
        <f t="shared" ref="V51" si="170">SUM(Q51:U51)</f>
        <v>17</v>
      </c>
      <c r="W51" s="305">
        <f t="shared" ref="W51" si="171">X51+AD51</f>
        <v>57</v>
      </c>
      <c r="X51" s="395">
        <f>SUM(X46:X50)</f>
        <v>34</v>
      </c>
      <c r="Y51" s="396">
        <f>SUM(Y46:Y50)</f>
        <v>9</v>
      </c>
      <c r="Z51" s="397">
        <f t="shared" ref="Z51" si="172">SUM(Z46:Z50)</f>
        <v>7</v>
      </c>
      <c r="AA51" s="397">
        <f t="shared" ref="AA51" si="173">SUM(AA46:AA50)</f>
        <v>7</v>
      </c>
      <c r="AB51" s="397">
        <f t="shared" ref="AB51" si="174">SUM(AB46:AB50)</f>
        <v>0</v>
      </c>
      <c r="AC51" s="395">
        <f t="shared" ref="AC51" si="175">SUM(AC46:AC50)</f>
        <v>0</v>
      </c>
      <c r="AD51" s="288">
        <f t="shared" ref="AD51" si="176">SUM(Y51:AC51)</f>
        <v>23</v>
      </c>
      <c r="AE51" s="305">
        <f t="shared" ref="AE51" si="177">AF51+AL51</f>
        <v>58</v>
      </c>
      <c r="AF51" s="395">
        <f>SUM(AF46:AF50)</f>
        <v>48</v>
      </c>
      <c r="AG51" s="396">
        <f>SUM(AG46:AG50)</f>
        <v>8</v>
      </c>
      <c r="AH51" s="397">
        <f t="shared" ref="AH51" si="178">SUM(AH46:AH50)</f>
        <v>2</v>
      </c>
      <c r="AI51" s="397">
        <f t="shared" ref="AI51" si="179">SUM(AI46:AI50)</f>
        <v>0</v>
      </c>
      <c r="AJ51" s="397">
        <f>SUM(AJ46:AJ50)</f>
        <v>0</v>
      </c>
      <c r="AK51" s="395">
        <f t="shared" ref="AK51" si="180">SUM(AK46:AK50)</f>
        <v>0</v>
      </c>
      <c r="AL51" s="398">
        <f t="shared" ref="AL51" si="181">SUM(AG51:AK51)</f>
        <v>10</v>
      </c>
      <c r="AM51" s="305">
        <f t="shared" ref="AM51" si="182">AN51+AT51</f>
        <v>68</v>
      </c>
      <c r="AN51" s="395">
        <f>SUM(AN46:AN50)</f>
        <v>61</v>
      </c>
      <c r="AO51" s="396">
        <f>SUM(AO46:AO50)</f>
        <v>6</v>
      </c>
      <c r="AP51" s="397">
        <f t="shared" ref="AP51" si="183">SUM(AP46:AP50)</f>
        <v>1</v>
      </c>
      <c r="AQ51" s="397">
        <f t="shared" ref="AQ51" si="184">SUM(AQ46:AQ50)</f>
        <v>0</v>
      </c>
      <c r="AR51" s="397">
        <f>SUM(AR46:AR50)</f>
        <v>0</v>
      </c>
      <c r="AS51" s="395">
        <f t="shared" ref="AS51" si="185">SUM(AS46:AS50)</f>
        <v>0</v>
      </c>
      <c r="AT51" s="399">
        <f t="shared" ref="AT51" si="186">SUM(AO51:AS51)</f>
        <v>7</v>
      </c>
      <c r="AU51" s="305">
        <f t="shared" ref="AU51" si="187">AV51+BB51</f>
        <v>61</v>
      </c>
      <c r="AV51" s="395">
        <f>SUM(AV46:AV50)</f>
        <v>61</v>
      </c>
      <c r="AW51" s="396">
        <f>SUM(AW46:AW50)</f>
        <v>0</v>
      </c>
      <c r="AX51" s="397">
        <f t="shared" ref="AX51" si="188">SUM(AX46:AX50)</f>
        <v>0</v>
      </c>
      <c r="AY51" s="397">
        <f t="shared" ref="AY51" si="189">SUM(AY46:AY50)</f>
        <v>0</v>
      </c>
      <c r="AZ51" s="397">
        <f t="shared" ref="AZ51" si="190">SUM(AZ46:AZ50)</f>
        <v>0</v>
      </c>
      <c r="BA51" s="395">
        <f>SUM(BA46:BA50)</f>
        <v>0</v>
      </c>
      <c r="BB51" s="288">
        <f t="shared" si="20"/>
        <v>0</v>
      </c>
      <c r="BC51" s="305">
        <f t="shared" si="21"/>
        <v>196</v>
      </c>
      <c r="BD51" s="306">
        <f t="shared" si="22"/>
        <v>150</v>
      </c>
      <c r="BE51" s="306">
        <f t="shared" si="23"/>
        <v>19</v>
      </c>
      <c r="BF51" s="306">
        <f t="shared" si="24"/>
        <v>13</v>
      </c>
      <c r="BG51" s="306">
        <f t="shared" si="25"/>
        <v>13</v>
      </c>
      <c r="BH51" s="306">
        <f t="shared" si="26"/>
        <v>1</v>
      </c>
      <c r="BI51" s="307">
        <f t="shared" si="27"/>
        <v>0</v>
      </c>
      <c r="BJ51" s="288">
        <f t="shared" si="28"/>
        <v>46</v>
      </c>
      <c r="BK51" s="305">
        <f t="shared" si="29"/>
        <v>195</v>
      </c>
      <c r="BL51" s="306">
        <f t="shared" si="30"/>
        <v>168</v>
      </c>
      <c r="BM51" s="306">
        <f t="shared" si="31"/>
        <v>19</v>
      </c>
      <c r="BN51" s="306">
        <f t="shared" si="32"/>
        <v>7</v>
      </c>
      <c r="BO51" s="306">
        <f t="shared" si="33"/>
        <v>1</v>
      </c>
      <c r="BP51" s="306">
        <f t="shared" si="34"/>
        <v>0</v>
      </c>
      <c r="BQ51" s="307">
        <f t="shared" si="35"/>
        <v>0</v>
      </c>
      <c r="BR51" s="288">
        <f t="shared" si="36"/>
        <v>27</v>
      </c>
      <c r="BS51" s="84"/>
      <c r="BU51" s="1"/>
    </row>
    <row r="52" spans="1:76" ht="33.950000000000003" customHeight="1" x14ac:dyDescent="0.25">
      <c r="A52" s="108" t="s">
        <v>36</v>
      </c>
      <c r="B52" s="109" t="s">
        <v>43</v>
      </c>
      <c r="C52" s="109" t="s">
        <v>99</v>
      </c>
      <c r="D52" s="160" t="s">
        <v>111</v>
      </c>
      <c r="E52" s="161">
        <v>3000000000</v>
      </c>
      <c r="F52" s="162" t="s">
        <v>15</v>
      </c>
      <c r="G52" s="289">
        <f t="shared" si="9"/>
        <v>79</v>
      </c>
      <c r="H52" s="290">
        <v>48</v>
      </c>
      <c r="I52" s="291">
        <v>13</v>
      </c>
      <c r="J52" s="292">
        <v>6</v>
      </c>
      <c r="K52" s="292">
        <v>5</v>
      </c>
      <c r="L52" s="292">
        <v>5</v>
      </c>
      <c r="M52" s="293">
        <v>2</v>
      </c>
      <c r="N52" s="304">
        <f t="shared" si="10"/>
        <v>31</v>
      </c>
      <c r="O52" s="289">
        <f t="shared" si="11"/>
        <v>64</v>
      </c>
      <c r="P52" s="294">
        <v>52</v>
      </c>
      <c r="Q52" s="295">
        <v>5</v>
      </c>
      <c r="R52" s="296">
        <v>3</v>
      </c>
      <c r="S52" s="296">
        <v>3</v>
      </c>
      <c r="T52" s="296">
        <v>1</v>
      </c>
      <c r="U52" s="294"/>
      <c r="V52" s="407">
        <f t="shared" si="12"/>
        <v>12</v>
      </c>
      <c r="W52" s="289">
        <f t="shared" si="13"/>
        <v>0</v>
      </c>
      <c r="X52" s="297"/>
      <c r="Y52" s="298"/>
      <c r="Z52" s="299"/>
      <c r="AA52" s="299"/>
      <c r="AB52" s="299"/>
      <c r="AC52" s="300"/>
      <c r="AD52" s="304">
        <f t="shared" si="14"/>
        <v>0</v>
      </c>
      <c r="AE52" s="289">
        <f t="shared" si="15"/>
        <v>0</v>
      </c>
      <c r="AF52" s="297"/>
      <c r="AG52" s="298"/>
      <c r="AH52" s="299"/>
      <c r="AI52" s="299"/>
      <c r="AJ52" s="299"/>
      <c r="AK52" s="300"/>
      <c r="AL52" s="407">
        <f t="shared" si="16"/>
        <v>0</v>
      </c>
      <c r="AM52" s="289">
        <f t="shared" si="17"/>
        <v>0</v>
      </c>
      <c r="AN52" s="297"/>
      <c r="AO52" s="295"/>
      <c r="AP52" s="296"/>
      <c r="AQ52" s="296"/>
      <c r="AR52" s="296"/>
      <c r="AS52" s="294"/>
      <c r="AT52" s="412">
        <f t="shared" si="18"/>
        <v>0</v>
      </c>
      <c r="AU52" s="289">
        <f t="shared" si="19"/>
        <v>0</v>
      </c>
      <c r="AV52" s="297"/>
      <c r="AW52" s="301"/>
      <c r="AX52" s="292"/>
      <c r="AY52" s="292"/>
      <c r="AZ52" s="292"/>
      <c r="BA52" s="293"/>
      <c r="BB52" s="304">
        <f t="shared" si="20"/>
        <v>0</v>
      </c>
      <c r="BC52" s="289">
        <f t="shared" si="21"/>
        <v>79</v>
      </c>
      <c r="BD52" s="302">
        <f t="shared" si="22"/>
        <v>48</v>
      </c>
      <c r="BE52" s="302">
        <f t="shared" si="23"/>
        <v>13</v>
      </c>
      <c r="BF52" s="302">
        <f t="shared" si="24"/>
        <v>6</v>
      </c>
      <c r="BG52" s="302">
        <f t="shared" si="25"/>
        <v>5</v>
      </c>
      <c r="BH52" s="302">
        <f t="shared" si="26"/>
        <v>5</v>
      </c>
      <c r="BI52" s="303">
        <f t="shared" si="27"/>
        <v>2</v>
      </c>
      <c r="BJ52" s="304">
        <f t="shared" si="28"/>
        <v>31</v>
      </c>
      <c r="BK52" s="289">
        <f t="shared" si="29"/>
        <v>64</v>
      </c>
      <c r="BL52" s="302">
        <f t="shared" si="30"/>
        <v>52</v>
      </c>
      <c r="BM52" s="302">
        <f t="shared" si="31"/>
        <v>5</v>
      </c>
      <c r="BN52" s="302">
        <f t="shared" si="32"/>
        <v>3</v>
      </c>
      <c r="BO52" s="302">
        <f t="shared" si="33"/>
        <v>3</v>
      </c>
      <c r="BP52" s="302">
        <f t="shared" si="34"/>
        <v>1</v>
      </c>
      <c r="BQ52" s="303">
        <f t="shared" si="35"/>
        <v>0</v>
      </c>
      <c r="BR52" s="304">
        <f t="shared" si="36"/>
        <v>12</v>
      </c>
      <c r="BS52" s="84"/>
      <c r="BU52" s="1"/>
    </row>
    <row r="53" spans="1:76" ht="33.950000000000003" customHeight="1" x14ac:dyDescent="0.25">
      <c r="A53" s="169" t="s">
        <v>36</v>
      </c>
      <c r="B53" s="170" t="s">
        <v>43</v>
      </c>
      <c r="C53" s="170" t="s">
        <v>99</v>
      </c>
      <c r="D53" s="126" t="s">
        <v>50</v>
      </c>
      <c r="E53" s="127">
        <v>3012701002</v>
      </c>
      <c r="F53" s="188" t="s">
        <v>15</v>
      </c>
      <c r="G53" s="68">
        <f t="shared" si="9"/>
        <v>0</v>
      </c>
      <c r="H53" s="69"/>
      <c r="I53" s="70"/>
      <c r="J53" s="71"/>
      <c r="K53" s="71"/>
      <c r="L53" s="71"/>
      <c r="M53" s="72"/>
      <c r="N53" s="83">
        <f t="shared" si="10"/>
        <v>0</v>
      </c>
      <c r="O53" s="68">
        <f t="shared" si="11"/>
        <v>0</v>
      </c>
      <c r="P53" s="73"/>
      <c r="Q53" s="74"/>
      <c r="R53" s="75"/>
      <c r="S53" s="75"/>
      <c r="T53" s="75"/>
      <c r="U53" s="73"/>
      <c r="V53" s="387">
        <f t="shared" si="12"/>
        <v>0</v>
      </c>
      <c r="W53" s="68">
        <f t="shared" si="13"/>
        <v>1</v>
      </c>
      <c r="X53" s="76"/>
      <c r="Y53" s="77">
        <v>1</v>
      </c>
      <c r="Z53" s="78"/>
      <c r="AA53" s="78"/>
      <c r="AB53" s="78"/>
      <c r="AC53" s="79"/>
      <c r="AD53" s="83">
        <f t="shared" si="14"/>
        <v>1</v>
      </c>
      <c r="AE53" s="68">
        <f t="shared" si="15"/>
        <v>31</v>
      </c>
      <c r="AF53" s="76">
        <v>15</v>
      </c>
      <c r="AG53" s="77">
        <v>5</v>
      </c>
      <c r="AH53" s="78">
        <v>3</v>
      </c>
      <c r="AI53" s="78">
        <v>2</v>
      </c>
      <c r="AJ53" s="78">
        <v>2</v>
      </c>
      <c r="AK53" s="79">
        <v>4</v>
      </c>
      <c r="AL53" s="387">
        <f t="shared" si="16"/>
        <v>16</v>
      </c>
      <c r="AM53" s="68">
        <f t="shared" si="17"/>
        <v>3</v>
      </c>
      <c r="AN53" s="76"/>
      <c r="AO53" s="74">
        <v>1</v>
      </c>
      <c r="AP53" s="75">
        <v>1</v>
      </c>
      <c r="AQ53" s="75">
        <v>1</v>
      </c>
      <c r="AR53" s="75"/>
      <c r="AS53" s="73"/>
      <c r="AT53" s="392">
        <f t="shared" si="18"/>
        <v>3</v>
      </c>
      <c r="AU53" s="68">
        <f t="shared" si="19"/>
        <v>34</v>
      </c>
      <c r="AV53" s="76">
        <v>25</v>
      </c>
      <c r="AW53" s="80">
        <v>2</v>
      </c>
      <c r="AX53" s="71">
        <v>3</v>
      </c>
      <c r="AY53" s="71">
        <v>1</v>
      </c>
      <c r="AZ53" s="71">
        <v>2</v>
      </c>
      <c r="BA53" s="72">
        <v>1</v>
      </c>
      <c r="BB53" s="83">
        <f t="shared" si="20"/>
        <v>9</v>
      </c>
      <c r="BC53" s="68">
        <f t="shared" si="21"/>
        <v>4</v>
      </c>
      <c r="BD53" s="81">
        <f t="shared" si="22"/>
        <v>0</v>
      </c>
      <c r="BE53" s="81">
        <f t="shared" si="23"/>
        <v>2</v>
      </c>
      <c r="BF53" s="81">
        <f t="shared" si="24"/>
        <v>1</v>
      </c>
      <c r="BG53" s="81">
        <f t="shared" si="25"/>
        <v>1</v>
      </c>
      <c r="BH53" s="81">
        <f t="shared" si="26"/>
        <v>0</v>
      </c>
      <c r="BI53" s="82">
        <f t="shared" si="27"/>
        <v>0</v>
      </c>
      <c r="BJ53" s="83">
        <f t="shared" si="28"/>
        <v>4</v>
      </c>
      <c r="BK53" s="68">
        <f t="shared" si="29"/>
        <v>65</v>
      </c>
      <c r="BL53" s="81">
        <f t="shared" si="30"/>
        <v>40</v>
      </c>
      <c r="BM53" s="81">
        <f t="shared" si="31"/>
        <v>7</v>
      </c>
      <c r="BN53" s="81">
        <f t="shared" si="32"/>
        <v>6</v>
      </c>
      <c r="BO53" s="81">
        <f t="shared" si="33"/>
        <v>3</v>
      </c>
      <c r="BP53" s="81">
        <f t="shared" si="34"/>
        <v>4</v>
      </c>
      <c r="BQ53" s="82">
        <f t="shared" si="35"/>
        <v>5</v>
      </c>
      <c r="BR53" s="83">
        <f t="shared" si="36"/>
        <v>25</v>
      </c>
      <c r="BS53" s="84"/>
      <c r="BU53" s="1">
        <f>SUM(BC51:BC53)+SUM(BK51:BK53)</f>
        <v>603</v>
      </c>
      <c r="BV53" s="1">
        <f>SUM(BJ51:BJ53,BR51:BR53)</f>
        <v>145</v>
      </c>
    </row>
    <row r="54" spans="1:76" ht="33.950000000000003" customHeight="1" x14ac:dyDescent="0.25">
      <c r="A54" s="169" t="s">
        <v>36</v>
      </c>
      <c r="B54" s="170" t="s">
        <v>43</v>
      </c>
      <c r="C54" s="170" t="s">
        <v>99</v>
      </c>
      <c r="D54" s="126" t="s">
        <v>125</v>
      </c>
      <c r="E54" s="127">
        <v>3042100008</v>
      </c>
      <c r="F54" s="188" t="s">
        <v>15</v>
      </c>
      <c r="G54" s="68">
        <f t="shared" si="9"/>
        <v>0</v>
      </c>
      <c r="H54" s="69"/>
      <c r="I54" s="70"/>
      <c r="J54" s="71"/>
      <c r="K54" s="71"/>
      <c r="L54" s="71"/>
      <c r="M54" s="72"/>
      <c r="N54" s="83">
        <f t="shared" si="10"/>
        <v>0</v>
      </c>
      <c r="O54" s="68">
        <f t="shared" si="11"/>
        <v>0</v>
      </c>
      <c r="P54" s="73"/>
      <c r="Q54" s="74"/>
      <c r="R54" s="75"/>
      <c r="S54" s="75"/>
      <c r="T54" s="75"/>
      <c r="U54" s="73"/>
      <c r="V54" s="387">
        <f t="shared" si="12"/>
        <v>0</v>
      </c>
      <c r="W54" s="68">
        <f t="shared" si="13"/>
        <v>13</v>
      </c>
      <c r="X54" s="76">
        <v>4</v>
      </c>
      <c r="Y54" s="77">
        <v>5</v>
      </c>
      <c r="Z54" s="78">
        <v>3</v>
      </c>
      <c r="AA54" s="78"/>
      <c r="AB54" s="78"/>
      <c r="AC54" s="79">
        <v>1</v>
      </c>
      <c r="AD54" s="83">
        <f t="shared" si="14"/>
        <v>9</v>
      </c>
      <c r="AE54" s="68">
        <f t="shared" si="15"/>
        <v>12</v>
      </c>
      <c r="AF54" s="76">
        <v>11</v>
      </c>
      <c r="AG54" s="77">
        <v>1</v>
      </c>
      <c r="AH54" s="78"/>
      <c r="AI54" s="78"/>
      <c r="AJ54" s="78"/>
      <c r="AK54" s="79"/>
      <c r="AL54" s="387">
        <f t="shared" si="16"/>
        <v>1</v>
      </c>
      <c r="AM54" s="68">
        <f t="shared" si="17"/>
        <v>14</v>
      </c>
      <c r="AN54" s="76">
        <v>10</v>
      </c>
      <c r="AO54" s="74">
        <v>4</v>
      </c>
      <c r="AP54" s="75"/>
      <c r="AQ54" s="75"/>
      <c r="AR54" s="75"/>
      <c r="AS54" s="73"/>
      <c r="AT54" s="392">
        <f t="shared" si="18"/>
        <v>4</v>
      </c>
      <c r="AU54" s="68">
        <f t="shared" si="19"/>
        <v>13</v>
      </c>
      <c r="AV54" s="76">
        <v>7</v>
      </c>
      <c r="AW54" s="80">
        <v>6</v>
      </c>
      <c r="AX54" s="71"/>
      <c r="AY54" s="71"/>
      <c r="AZ54" s="71"/>
      <c r="BA54" s="72"/>
      <c r="BB54" s="83">
        <f t="shared" si="20"/>
        <v>6</v>
      </c>
      <c r="BC54" s="68">
        <f t="shared" si="21"/>
        <v>27</v>
      </c>
      <c r="BD54" s="81">
        <f t="shared" si="22"/>
        <v>14</v>
      </c>
      <c r="BE54" s="81">
        <f t="shared" si="23"/>
        <v>9</v>
      </c>
      <c r="BF54" s="81">
        <f t="shared" si="24"/>
        <v>3</v>
      </c>
      <c r="BG54" s="81">
        <f t="shared" si="25"/>
        <v>0</v>
      </c>
      <c r="BH54" s="81">
        <f t="shared" si="26"/>
        <v>0</v>
      </c>
      <c r="BI54" s="82">
        <f t="shared" si="27"/>
        <v>1</v>
      </c>
      <c r="BJ54" s="83">
        <f t="shared" si="28"/>
        <v>13</v>
      </c>
      <c r="BK54" s="68">
        <f t="shared" si="29"/>
        <v>25</v>
      </c>
      <c r="BL54" s="81">
        <f t="shared" si="30"/>
        <v>18</v>
      </c>
      <c r="BM54" s="81">
        <f t="shared" si="31"/>
        <v>7</v>
      </c>
      <c r="BN54" s="81">
        <f t="shared" si="32"/>
        <v>0</v>
      </c>
      <c r="BO54" s="81">
        <f t="shared" si="33"/>
        <v>0</v>
      </c>
      <c r="BP54" s="81">
        <f t="shared" si="34"/>
        <v>0</v>
      </c>
      <c r="BQ54" s="82">
        <f t="shared" si="35"/>
        <v>0</v>
      </c>
      <c r="BR54" s="83">
        <f t="shared" si="36"/>
        <v>7</v>
      </c>
      <c r="BS54" s="84"/>
      <c r="BU54" s="1">
        <f>BC54+BK54</f>
        <v>52</v>
      </c>
      <c r="BV54" s="1">
        <f>SUM(BJ54,BR54)</f>
        <v>20</v>
      </c>
      <c r="BW54" s="1">
        <f>SUM(BC15:BC56,BK15:BK56)</f>
        <v>5724</v>
      </c>
      <c r="BX54" s="1">
        <f>SUM(BJ15:BJ54,BR15:BR54)</f>
        <v>1236</v>
      </c>
    </row>
    <row r="55" spans="1:76" ht="33.950000000000003" customHeight="1" x14ac:dyDescent="0.25">
      <c r="A55" s="169" t="s">
        <v>36</v>
      </c>
      <c r="B55" s="170" t="s">
        <v>43</v>
      </c>
      <c r="C55" s="170" t="s">
        <v>99</v>
      </c>
      <c r="D55" s="138" t="s">
        <v>148</v>
      </c>
      <c r="E55" s="127">
        <v>3042100009</v>
      </c>
      <c r="F55" s="188" t="s">
        <v>15</v>
      </c>
      <c r="G55" s="68">
        <f t="shared" si="9"/>
        <v>0</v>
      </c>
      <c r="H55" s="69"/>
      <c r="I55" s="70"/>
      <c r="J55" s="71"/>
      <c r="K55" s="71"/>
      <c r="L55" s="71"/>
      <c r="M55" s="72"/>
      <c r="N55" s="83">
        <f t="shared" si="10"/>
        <v>0</v>
      </c>
      <c r="O55" s="68">
        <f t="shared" si="11"/>
        <v>0</v>
      </c>
      <c r="P55" s="73"/>
      <c r="Q55" s="74"/>
      <c r="R55" s="75"/>
      <c r="S55" s="75"/>
      <c r="T55" s="75"/>
      <c r="U55" s="73"/>
      <c r="V55" s="387">
        <f t="shared" si="12"/>
        <v>0</v>
      </c>
      <c r="W55" s="68">
        <f t="shared" si="13"/>
        <v>0</v>
      </c>
      <c r="X55" s="76"/>
      <c r="Y55" s="77"/>
      <c r="Z55" s="78"/>
      <c r="AA55" s="78"/>
      <c r="AB55" s="78"/>
      <c r="AC55" s="79"/>
      <c r="AD55" s="83">
        <f t="shared" si="14"/>
        <v>0</v>
      </c>
      <c r="AE55" s="68">
        <f t="shared" si="15"/>
        <v>0</v>
      </c>
      <c r="AF55" s="76"/>
      <c r="AG55" s="77"/>
      <c r="AH55" s="78"/>
      <c r="AI55" s="78"/>
      <c r="AJ55" s="78"/>
      <c r="AK55" s="79"/>
      <c r="AL55" s="387">
        <f t="shared" si="16"/>
        <v>0</v>
      </c>
      <c r="AM55" s="68">
        <f t="shared" si="17"/>
        <v>1</v>
      </c>
      <c r="AN55" s="76">
        <v>1</v>
      </c>
      <c r="AO55" s="74"/>
      <c r="AP55" s="75"/>
      <c r="AQ55" s="75"/>
      <c r="AR55" s="75"/>
      <c r="AS55" s="73"/>
      <c r="AT55" s="392">
        <f t="shared" si="18"/>
        <v>0</v>
      </c>
      <c r="AU55" s="68">
        <f t="shared" si="19"/>
        <v>2</v>
      </c>
      <c r="AV55" s="76">
        <v>2</v>
      </c>
      <c r="AW55" s="80"/>
      <c r="AX55" s="71"/>
      <c r="AY55" s="71"/>
      <c r="AZ55" s="71"/>
      <c r="BA55" s="72"/>
      <c r="BB55" s="83">
        <f t="shared" si="20"/>
        <v>0</v>
      </c>
      <c r="BC55" s="68">
        <f t="shared" si="21"/>
        <v>1</v>
      </c>
      <c r="BD55" s="81">
        <f t="shared" si="22"/>
        <v>1</v>
      </c>
      <c r="BE55" s="81">
        <f t="shared" si="23"/>
        <v>0</v>
      </c>
      <c r="BF55" s="81">
        <f t="shared" si="24"/>
        <v>0</v>
      </c>
      <c r="BG55" s="81">
        <f t="shared" si="25"/>
        <v>0</v>
      </c>
      <c r="BH55" s="81">
        <f t="shared" si="26"/>
        <v>0</v>
      </c>
      <c r="BI55" s="82">
        <f t="shared" si="27"/>
        <v>0</v>
      </c>
      <c r="BJ55" s="83">
        <f t="shared" si="28"/>
        <v>0</v>
      </c>
      <c r="BK55" s="68">
        <f t="shared" si="29"/>
        <v>2</v>
      </c>
      <c r="BL55" s="81">
        <f t="shared" si="30"/>
        <v>2</v>
      </c>
      <c r="BM55" s="81">
        <f t="shared" si="31"/>
        <v>0</v>
      </c>
      <c r="BN55" s="81">
        <f t="shared" si="32"/>
        <v>0</v>
      </c>
      <c r="BO55" s="81">
        <f t="shared" si="33"/>
        <v>0</v>
      </c>
      <c r="BP55" s="81">
        <f t="shared" si="34"/>
        <v>0</v>
      </c>
      <c r="BQ55" s="82">
        <f t="shared" si="35"/>
        <v>0</v>
      </c>
      <c r="BR55" s="83">
        <f t="shared" si="36"/>
        <v>0</v>
      </c>
      <c r="BS55" s="84"/>
      <c r="BU55" s="1"/>
      <c r="BV55" s="1"/>
      <c r="BW55" s="1"/>
      <c r="BX55" s="1"/>
    </row>
    <row r="56" spans="1:76" ht="33.950000000000003" customHeight="1" x14ac:dyDescent="0.25">
      <c r="A56" s="144" t="s">
        <v>36</v>
      </c>
      <c r="B56" s="145" t="s">
        <v>43</v>
      </c>
      <c r="C56" s="125" t="s">
        <v>99</v>
      </c>
      <c r="D56" s="174" t="s">
        <v>140</v>
      </c>
      <c r="E56" s="175">
        <v>3062300005</v>
      </c>
      <c r="F56" s="141" t="s">
        <v>15</v>
      </c>
      <c r="G56" s="68">
        <f t="shared" si="9"/>
        <v>0</v>
      </c>
      <c r="H56" s="69"/>
      <c r="I56" s="70"/>
      <c r="J56" s="71"/>
      <c r="K56" s="71"/>
      <c r="L56" s="71"/>
      <c r="M56" s="72"/>
      <c r="N56" s="83">
        <f t="shared" si="10"/>
        <v>0</v>
      </c>
      <c r="O56" s="68">
        <f t="shared" si="11"/>
        <v>0</v>
      </c>
      <c r="P56" s="73"/>
      <c r="Q56" s="74"/>
      <c r="R56" s="75"/>
      <c r="S56" s="75"/>
      <c r="T56" s="75"/>
      <c r="U56" s="73"/>
      <c r="V56" s="387">
        <f t="shared" si="12"/>
        <v>0</v>
      </c>
      <c r="W56" s="68">
        <f t="shared" si="13"/>
        <v>51</v>
      </c>
      <c r="X56" s="76">
        <v>32</v>
      </c>
      <c r="Y56" s="77">
        <v>2</v>
      </c>
      <c r="Z56" s="78">
        <v>3</v>
      </c>
      <c r="AA56" s="78">
        <v>2</v>
      </c>
      <c r="AB56" s="78">
        <v>1</v>
      </c>
      <c r="AC56" s="79">
        <v>11</v>
      </c>
      <c r="AD56" s="83">
        <f t="shared" si="14"/>
        <v>19</v>
      </c>
      <c r="AE56" s="68">
        <f t="shared" si="15"/>
        <v>13</v>
      </c>
      <c r="AF56" s="76">
        <v>12</v>
      </c>
      <c r="AG56" s="77">
        <v>1</v>
      </c>
      <c r="AH56" s="78"/>
      <c r="AI56" s="78"/>
      <c r="AJ56" s="78"/>
      <c r="AK56" s="79"/>
      <c r="AL56" s="387">
        <f t="shared" si="16"/>
        <v>1</v>
      </c>
      <c r="AM56" s="68">
        <f t="shared" si="17"/>
        <v>28</v>
      </c>
      <c r="AN56" s="76">
        <v>15</v>
      </c>
      <c r="AO56" s="74">
        <v>9</v>
      </c>
      <c r="AP56" s="75">
        <v>1</v>
      </c>
      <c r="AQ56" s="75">
        <v>1</v>
      </c>
      <c r="AR56" s="75">
        <v>1</v>
      </c>
      <c r="AS56" s="73">
        <v>1</v>
      </c>
      <c r="AT56" s="392">
        <f t="shared" si="18"/>
        <v>13</v>
      </c>
      <c r="AU56" s="68">
        <f t="shared" si="19"/>
        <v>19</v>
      </c>
      <c r="AV56" s="76">
        <v>18</v>
      </c>
      <c r="AW56" s="80">
        <v>1</v>
      </c>
      <c r="AX56" s="71"/>
      <c r="AY56" s="71"/>
      <c r="AZ56" s="71"/>
      <c r="BA56" s="72"/>
      <c r="BB56" s="83">
        <f t="shared" si="20"/>
        <v>1</v>
      </c>
      <c r="BC56" s="68">
        <f t="shared" si="21"/>
        <v>79</v>
      </c>
      <c r="BD56" s="81">
        <f t="shared" si="22"/>
        <v>47</v>
      </c>
      <c r="BE56" s="81">
        <f t="shared" si="23"/>
        <v>11</v>
      </c>
      <c r="BF56" s="81">
        <f t="shared" si="24"/>
        <v>4</v>
      </c>
      <c r="BG56" s="81">
        <f t="shared" si="25"/>
        <v>3</v>
      </c>
      <c r="BH56" s="81">
        <f t="shared" si="26"/>
        <v>2</v>
      </c>
      <c r="BI56" s="82">
        <f t="shared" si="27"/>
        <v>12</v>
      </c>
      <c r="BJ56" s="83">
        <f t="shared" si="28"/>
        <v>32</v>
      </c>
      <c r="BK56" s="68">
        <f t="shared" si="29"/>
        <v>32</v>
      </c>
      <c r="BL56" s="81">
        <f t="shared" si="30"/>
        <v>30</v>
      </c>
      <c r="BM56" s="81">
        <f t="shared" si="31"/>
        <v>2</v>
      </c>
      <c r="BN56" s="81">
        <f t="shared" si="32"/>
        <v>0</v>
      </c>
      <c r="BO56" s="81">
        <f t="shared" si="33"/>
        <v>0</v>
      </c>
      <c r="BP56" s="81">
        <f t="shared" si="34"/>
        <v>0</v>
      </c>
      <c r="BQ56" s="82">
        <f t="shared" si="35"/>
        <v>0</v>
      </c>
      <c r="BR56" s="83">
        <f t="shared" si="36"/>
        <v>2</v>
      </c>
      <c r="BS56" s="84"/>
      <c r="BU56" s="1">
        <f>SUM(BC54:BC56)+SUM(BK54:BK56)</f>
        <v>166</v>
      </c>
      <c r="BV56" s="1"/>
      <c r="BW56" s="1"/>
      <c r="BX56" s="1"/>
    </row>
    <row r="57" spans="1:76" ht="36" customHeight="1" thickBot="1" x14ac:dyDescent="0.3">
      <c r="A57" s="144" t="s">
        <v>36</v>
      </c>
      <c r="B57" s="145" t="s">
        <v>43</v>
      </c>
      <c r="C57" s="145" t="s">
        <v>99</v>
      </c>
      <c r="D57" s="197" t="s">
        <v>162</v>
      </c>
      <c r="E57" s="175">
        <v>3062300005</v>
      </c>
      <c r="F57" s="141" t="s">
        <v>15</v>
      </c>
      <c r="G57" s="272">
        <f t="shared" si="9"/>
        <v>0</v>
      </c>
      <c r="H57" s="273"/>
      <c r="I57" s="274"/>
      <c r="J57" s="275"/>
      <c r="K57" s="275"/>
      <c r="L57" s="275"/>
      <c r="M57" s="276"/>
      <c r="N57" s="287">
        <f t="shared" si="10"/>
        <v>0</v>
      </c>
      <c r="O57" s="272">
        <f t="shared" si="11"/>
        <v>0</v>
      </c>
      <c r="P57" s="277"/>
      <c r="Q57" s="278"/>
      <c r="R57" s="279"/>
      <c r="S57" s="279"/>
      <c r="T57" s="279"/>
      <c r="U57" s="277"/>
      <c r="V57" s="393">
        <f t="shared" si="12"/>
        <v>0</v>
      </c>
      <c r="W57" s="272">
        <f t="shared" si="13"/>
        <v>0</v>
      </c>
      <c r="X57" s="280"/>
      <c r="Y57" s="281"/>
      <c r="Z57" s="282"/>
      <c r="AA57" s="282"/>
      <c r="AB57" s="282"/>
      <c r="AC57" s="283"/>
      <c r="AD57" s="287">
        <f t="shared" si="14"/>
        <v>0</v>
      </c>
      <c r="AE57" s="272">
        <f t="shared" si="15"/>
        <v>0</v>
      </c>
      <c r="AF57" s="280"/>
      <c r="AG57" s="281"/>
      <c r="AH57" s="282"/>
      <c r="AI57" s="282"/>
      <c r="AJ57" s="282"/>
      <c r="AK57" s="283"/>
      <c r="AL57" s="393">
        <f t="shared" si="16"/>
        <v>0</v>
      </c>
      <c r="AM57" s="272">
        <f t="shared" si="17"/>
        <v>2</v>
      </c>
      <c r="AN57" s="280">
        <v>2</v>
      </c>
      <c r="AO57" s="278"/>
      <c r="AP57" s="279"/>
      <c r="AQ57" s="279"/>
      <c r="AR57" s="279"/>
      <c r="AS57" s="277"/>
      <c r="AT57" s="394">
        <f t="shared" si="18"/>
        <v>0</v>
      </c>
      <c r="AU57" s="272">
        <f t="shared" si="19"/>
        <v>0</v>
      </c>
      <c r="AV57" s="280"/>
      <c r="AW57" s="284"/>
      <c r="AX57" s="275"/>
      <c r="AY57" s="275"/>
      <c r="AZ57" s="275"/>
      <c r="BA57" s="276"/>
      <c r="BB57" s="287">
        <f t="shared" si="20"/>
        <v>0</v>
      </c>
      <c r="BC57" s="272">
        <f t="shared" si="21"/>
        <v>2</v>
      </c>
      <c r="BD57" s="285">
        <f t="shared" si="22"/>
        <v>2</v>
      </c>
      <c r="BE57" s="285">
        <f t="shared" si="23"/>
        <v>0</v>
      </c>
      <c r="BF57" s="285">
        <f t="shared" si="24"/>
        <v>0</v>
      </c>
      <c r="BG57" s="285">
        <f t="shared" si="25"/>
        <v>0</v>
      </c>
      <c r="BH57" s="285">
        <f t="shared" si="26"/>
        <v>0</v>
      </c>
      <c r="BI57" s="286">
        <f t="shared" si="27"/>
        <v>0</v>
      </c>
      <c r="BJ57" s="287">
        <f t="shared" si="28"/>
        <v>0</v>
      </c>
      <c r="BK57" s="272">
        <f t="shared" si="29"/>
        <v>0</v>
      </c>
      <c r="BL57" s="285">
        <f t="shared" si="30"/>
        <v>0</v>
      </c>
      <c r="BM57" s="285">
        <f t="shared" si="31"/>
        <v>0</v>
      </c>
      <c r="BN57" s="285">
        <f t="shared" si="32"/>
        <v>0</v>
      </c>
      <c r="BO57" s="285">
        <f t="shared" si="33"/>
        <v>0</v>
      </c>
      <c r="BP57" s="285">
        <f t="shared" si="34"/>
        <v>0</v>
      </c>
      <c r="BQ57" s="286">
        <f t="shared" si="35"/>
        <v>0</v>
      </c>
      <c r="BR57" s="287">
        <f t="shared" si="36"/>
        <v>0</v>
      </c>
      <c r="BS57" s="84"/>
      <c r="BU57" s="1">
        <f>BC57+BK57</f>
        <v>2</v>
      </c>
      <c r="BV57" s="1">
        <f t="shared" ref="BV57:BV75" si="191">SUM(BJ57,BR57)</f>
        <v>0</v>
      </c>
    </row>
    <row r="58" spans="1:76" ht="36" customHeight="1" thickBot="1" x14ac:dyDescent="0.3">
      <c r="A58" s="464"/>
      <c r="B58" s="465"/>
      <c r="C58" s="465"/>
      <c r="D58" s="465"/>
      <c r="E58" s="465"/>
      <c r="F58" s="466"/>
      <c r="G58" s="305">
        <f t="shared" si="9"/>
        <v>79</v>
      </c>
      <c r="H58" s="395">
        <f>SUM(H52:H57)</f>
        <v>48</v>
      </c>
      <c r="I58" s="396">
        <f>SUM(I52:I57)</f>
        <v>13</v>
      </c>
      <c r="J58" s="397">
        <f t="shared" ref="J58:M58" si="192">SUM(J52:J57)</f>
        <v>6</v>
      </c>
      <c r="K58" s="397">
        <f t="shared" si="192"/>
        <v>5</v>
      </c>
      <c r="L58" s="397">
        <f t="shared" si="192"/>
        <v>5</v>
      </c>
      <c r="M58" s="395">
        <f t="shared" si="192"/>
        <v>2</v>
      </c>
      <c r="N58" s="288">
        <f t="shared" si="10"/>
        <v>31</v>
      </c>
      <c r="O58" s="305">
        <f t="shared" si="11"/>
        <v>64</v>
      </c>
      <c r="P58" s="395">
        <f>SUM(P52:P57)</f>
        <v>52</v>
      </c>
      <c r="Q58" s="396">
        <f t="shared" ref="Q58" si="193">SUM(Q52:Q57)</f>
        <v>5</v>
      </c>
      <c r="R58" s="397">
        <f t="shared" ref="R58" si="194">SUM(R52:R57)</f>
        <v>3</v>
      </c>
      <c r="S58" s="397">
        <f t="shared" ref="S58" si="195">SUM(S52:S57)</f>
        <v>3</v>
      </c>
      <c r="T58" s="397">
        <f>SUM(T52:T57)</f>
        <v>1</v>
      </c>
      <c r="U58" s="395">
        <f t="shared" ref="U58" si="196">SUM(U52:U57)</f>
        <v>0</v>
      </c>
      <c r="V58" s="398">
        <f t="shared" si="12"/>
        <v>12</v>
      </c>
      <c r="W58" s="305">
        <f t="shared" si="13"/>
        <v>65</v>
      </c>
      <c r="X58" s="395">
        <f>SUM(X52:X57)</f>
        <v>36</v>
      </c>
      <c r="Y58" s="396">
        <f t="shared" ref="Y58" si="197">SUM(Y52:Y57)</f>
        <v>8</v>
      </c>
      <c r="Z58" s="397">
        <f t="shared" ref="Z58" si="198">SUM(Z52:Z57)</f>
        <v>6</v>
      </c>
      <c r="AA58" s="397">
        <f>SUM(AA52:AA57)</f>
        <v>2</v>
      </c>
      <c r="AB58" s="397">
        <f t="shared" ref="AB58" si="199">SUM(AB52:AB57)</f>
        <v>1</v>
      </c>
      <c r="AC58" s="395">
        <f t="shared" ref="AC58" si="200">SUM(AC52:AC57)</f>
        <v>12</v>
      </c>
      <c r="AD58" s="288">
        <f t="shared" si="14"/>
        <v>29</v>
      </c>
      <c r="AE58" s="305">
        <f t="shared" si="15"/>
        <v>56</v>
      </c>
      <c r="AF58" s="395">
        <f>SUM(AF52:AF57)</f>
        <v>38</v>
      </c>
      <c r="AG58" s="396">
        <f t="shared" ref="AG58" si="201">SUM(AG52:AG57)</f>
        <v>7</v>
      </c>
      <c r="AH58" s="397">
        <f t="shared" ref="AH58" si="202">SUM(AH52:AH57)</f>
        <v>3</v>
      </c>
      <c r="AI58" s="397">
        <f t="shared" ref="AI58" si="203">SUM(AI52:AI57)</f>
        <v>2</v>
      </c>
      <c r="AJ58" s="397">
        <f t="shared" ref="AJ58" si="204">SUM(AJ52:AJ57)</f>
        <v>2</v>
      </c>
      <c r="AK58" s="395">
        <f t="shared" ref="AK58" si="205">SUM(AK52:AK57)</f>
        <v>4</v>
      </c>
      <c r="AL58" s="398">
        <f t="shared" si="16"/>
        <v>18</v>
      </c>
      <c r="AM58" s="305">
        <f t="shared" si="17"/>
        <v>48</v>
      </c>
      <c r="AN58" s="395">
        <f>SUM(AN52:AN57)</f>
        <v>28</v>
      </c>
      <c r="AO58" s="396">
        <f t="shared" ref="AO58" si="206">SUM(AO52:AO57)</f>
        <v>14</v>
      </c>
      <c r="AP58" s="397">
        <f t="shared" ref="AP58" si="207">SUM(AP52:AP57)</f>
        <v>2</v>
      </c>
      <c r="AQ58" s="397">
        <f t="shared" ref="AQ58" si="208">SUM(AQ52:AQ57)</f>
        <v>2</v>
      </c>
      <c r="AR58" s="397">
        <f>SUM(AR52:AR57)</f>
        <v>1</v>
      </c>
      <c r="AS58" s="395">
        <f t="shared" ref="AS58" si="209">SUM(AS52:AS57)</f>
        <v>1</v>
      </c>
      <c r="AT58" s="399">
        <f t="shared" si="18"/>
        <v>20</v>
      </c>
      <c r="AU58" s="305">
        <f t="shared" si="19"/>
        <v>68</v>
      </c>
      <c r="AV58" s="395">
        <f>SUM(AV52:AV57)</f>
        <v>52</v>
      </c>
      <c r="AW58" s="396">
        <f t="shared" ref="AW58" si="210">SUM(AW52:AW57)</f>
        <v>9</v>
      </c>
      <c r="AX58" s="397">
        <f>SUM(AX52:AX57)</f>
        <v>3</v>
      </c>
      <c r="AY58" s="397">
        <f t="shared" ref="AY58" si="211">SUM(AY52:AY57)</f>
        <v>1</v>
      </c>
      <c r="AZ58" s="397">
        <f>SUM(AZ52:AZ57)</f>
        <v>2</v>
      </c>
      <c r="BA58" s="395">
        <f t="shared" ref="BA58" si="212">SUM(BA52:BA57)</f>
        <v>1</v>
      </c>
      <c r="BB58" s="288">
        <f t="shared" si="20"/>
        <v>16</v>
      </c>
      <c r="BC58" s="305">
        <f t="shared" si="21"/>
        <v>192</v>
      </c>
      <c r="BD58" s="306">
        <f t="shared" si="22"/>
        <v>112</v>
      </c>
      <c r="BE58" s="306">
        <f t="shared" si="23"/>
        <v>35</v>
      </c>
      <c r="BF58" s="306">
        <f t="shared" si="24"/>
        <v>14</v>
      </c>
      <c r="BG58" s="306">
        <f t="shared" si="25"/>
        <v>9</v>
      </c>
      <c r="BH58" s="306">
        <f t="shared" si="26"/>
        <v>7</v>
      </c>
      <c r="BI58" s="307">
        <f t="shared" si="27"/>
        <v>15</v>
      </c>
      <c r="BJ58" s="288">
        <f t="shared" si="28"/>
        <v>80</v>
      </c>
      <c r="BK58" s="305">
        <f t="shared" si="29"/>
        <v>188</v>
      </c>
      <c r="BL58" s="306">
        <f t="shared" si="30"/>
        <v>142</v>
      </c>
      <c r="BM58" s="306">
        <f t="shared" si="31"/>
        <v>21</v>
      </c>
      <c r="BN58" s="306">
        <f t="shared" si="32"/>
        <v>9</v>
      </c>
      <c r="BO58" s="306">
        <f t="shared" si="33"/>
        <v>6</v>
      </c>
      <c r="BP58" s="306">
        <f t="shared" si="34"/>
        <v>5</v>
      </c>
      <c r="BQ58" s="307">
        <f t="shared" si="35"/>
        <v>5</v>
      </c>
      <c r="BR58" s="288">
        <f t="shared" si="36"/>
        <v>46</v>
      </c>
      <c r="BS58" s="84"/>
      <c r="BU58" s="1">
        <f>BC58+BK58</f>
        <v>380</v>
      </c>
      <c r="BV58" s="1">
        <f t="shared" si="191"/>
        <v>126</v>
      </c>
    </row>
    <row r="59" spans="1:76" ht="36" customHeight="1" x14ac:dyDescent="0.25">
      <c r="A59" s="108" t="s">
        <v>36</v>
      </c>
      <c r="B59" s="109" t="s">
        <v>44</v>
      </c>
      <c r="C59" s="109" t="s">
        <v>112</v>
      </c>
      <c r="D59" s="160" t="s">
        <v>111</v>
      </c>
      <c r="E59" s="161">
        <v>3000000000</v>
      </c>
      <c r="F59" s="162" t="s">
        <v>15</v>
      </c>
      <c r="G59" s="289">
        <f t="shared" si="9"/>
        <v>74</v>
      </c>
      <c r="H59" s="290">
        <v>36</v>
      </c>
      <c r="I59" s="291">
        <v>10</v>
      </c>
      <c r="J59" s="292">
        <v>7</v>
      </c>
      <c r="K59" s="292">
        <v>7</v>
      </c>
      <c r="L59" s="292">
        <v>4</v>
      </c>
      <c r="M59" s="293">
        <v>10</v>
      </c>
      <c r="N59" s="304">
        <f t="shared" si="10"/>
        <v>38</v>
      </c>
      <c r="O59" s="289">
        <f t="shared" si="11"/>
        <v>85</v>
      </c>
      <c r="P59" s="294">
        <v>59</v>
      </c>
      <c r="Q59" s="295">
        <v>13</v>
      </c>
      <c r="R59" s="296">
        <v>7</v>
      </c>
      <c r="S59" s="296">
        <v>2</v>
      </c>
      <c r="T59" s="296">
        <v>2</v>
      </c>
      <c r="U59" s="294">
        <v>2</v>
      </c>
      <c r="V59" s="407">
        <f t="shared" si="12"/>
        <v>26</v>
      </c>
      <c r="W59" s="289">
        <f t="shared" si="13"/>
        <v>0</v>
      </c>
      <c r="X59" s="297"/>
      <c r="Y59" s="298"/>
      <c r="Z59" s="299"/>
      <c r="AA59" s="299"/>
      <c r="AB59" s="299"/>
      <c r="AC59" s="300"/>
      <c r="AD59" s="304">
        <f t="shared" si="14"/>
        <v>0</v>
      </c>
      <c r="AE59" s="289">
        <f t="shared" si="15"/>
        <v>0</v>
      </c>
      <c r="AF59" s="297"/>
      <c r="AG59" s="298"/>
      <c r="AH59" s="299"/>
      <c r="AI59" s="299"/>
      <c r="AJ59" s="299"/>
      <c r="AK59" s="300"/>
      <c r="AL59" s="407">
        <f t="shared" si="16"/>
        <v>0</v>
      </c>
      <c r="AM59" s="289">
        <f t="shared" si="17"/>
        <v>0</v>
      </c>
      <c r="AN59" s="297"/>
      <c r="AO59" s="295"/>
      <c r="AP59" s="296"/>
      <c r="AQ59" s="296"/>
      <c r="AR59" s="296"/>
      <c r="AS59" s="294"/>
      <c r="AT59" s="412">
        <f t="shared" si="18"/>
        <v>0</v>
      </c>
      <c r="AU59" s="289">
        <f t="shared" si="19"/>
        <v>0</v>
      </c>
      <c r="AV59" s="297"/>
      <c r="AW59" s="301"/>
      <c r="AX59" s="292"/>
      <c r="AY59" s="292"/>
      <c r="AZ59" s="292"/>
      <c r="BA59" s="293"/>
      <c r="BB59" s="304">
        <f t="shared" si="20"/>
        <v>0</v>
      </c>
      <c r="BC59" s="289">
        <f t="shared" si="21"/>
        <v>74</v>
      </c>
      <c r="BD59" s="302">
        <f t="shared" si="22"/>
        <v>36</v>
      </c>
      <c r="BE59" s="302">
        <f t="shared" si="23"/>
        <v>10</v>
      </c>
      <c r="BF59" s="302">
        <f t="shared" si="24"/>
        <v>7</v>
      </c>
      <c r="BG59" s="302">
        <f t="shared" si="25"/>
        <v>7</v>
      </c>
      <c r="BH59" s="302">
        <f t="shared" si="26"/>
        <v>4</v>
      </c>
      <c r="BI59" s="303">
        <f t="shared" si="27"/>
        <v>10</v>
      </c>
      <c r="BJ59" s="304">
        <f t="shared" si="28"/>
        <v>38</v>
      </c>
      <c r="BK59" s="289">
        <f t="shared" si="29"/>
        <v>85</v>
      </c>
      <c r="BL59" s="302">
        <f t="shared" si="30"/>
        <v>59</v>
      </c>
      <c r="BM59" s="302">
        <f t="shared" si="31"/>
        <v>13</v>
      </c>
      <c r="BN59" s="302">
        <f t="shared" si="32"/>
        <v>7</v>
      </c>
      <c r="BO59" s="302">
        <f t="shared" si="33"/>
        <v>2</v>
      </c>
      <c r="BP59" s="302">
        <f t="shared" si="34"/>
        <v>2</v>
      </c>
      <c r="BQ59" s="303">
        <f t="shared" si="35"/>
        <v>2</v>
      </c>
      <c r="BR59" s="304">
        <f t="shared" si="36"/>
        <v>26</v>
      </c>
      <c r="BS59" s="84"/>
      <c r="BU59" s="1">
        <f t="shared" ref="BU59:BU60" si="213">BC59+BK59</f>
        <v>159</v>
      </c>
      <c r="BV59" s="1">
        <f t="shared" si="191"/>
        <v>64</v>
      </c>
    </row>
    <row r="60" spans="1:76" ht="36" customHeight="1" x14ac:dyDescent="0.25">
      <c r="A60" s="169" t="s">
        <v>36</v>
      </c>
      <c r="B60" s="170" t="s">
        <v>44</v>
      </c>
      <c r="C60" s="170" t="s">
        <v>112</v>
      </c>
      <c r="D60" s="126" t="s">
        <v>50</v>
      </c>
      <c r="E60" s="127">
        <v>3012701002</v>
      </c>
      <c r="F60" s="188" t="s">
        <v>15</v>
      </c>
      <c r="G60" s="68">
        <f t="shared" si="9"/>
        <v>0</v>
      </c>
      <c r="H60" s="69"/>
      <c r="I60" s="70"/>
      <c r="J60" s="71"/>
      <c r="K60" s="71"/>
      <c r="L60" s="71"/>
      <c r="M60" s="72"/>
      <c r="N60" s="83">
        <f t="shared" si="10"/>
        <v>0</v>
      </c>
      <c r="O60" s="68">
        <f t="shared" si="11"/>
        <v>0</v>
      </c>
      <c r="P60" s="73"/>
      <c r="Q60" s="74"/>
      <c r="R60" s="75"/>
      <c r="S60" s="75"/>
      <c r="T60" s="75"/>
      <c r="U60" s="73"/>
      <c r="V60" s="387">
        <f t="shared" si="12"/>
        <v>0</v>
      </c>
      <c r="W60" s="68">
        <f t="shared" si="13"/>
        <v>2</v>
      </c>
      <c r="X60" s="76">
        <v>2</v>
      </c>
      <c r="Y60" s="77"/>
      <c r="Z60" s="78"/>
      <c r="AA60" s="78"/>
      <c r="AB60" s="78"/>
      <c r="AC60" s="79"/>
      <c r="AD60" s="83">
        <f t="shared" si="14"/>
        <v>0</v>
      </c>
      <c r="AE60" s="68">
        <f t="shared" si="15"/>
        <v>42</v>
      </c>
      <c r="AF60" s="76">
        <v>37</v>
      </c>
      <c r="AG60" s="77">
        <v>2</v>
      </c>
      <c r="AH60" s="78">
        <v>2</v>
      </c>
      <c r="AI60" s="78"/>
      <c r="AJ60" s="78"/>
      <c r="AK60" s="79">
        <v>1</v>
      </c>
      <c r="AL60" s="387">
        <f t="shared" si="16"/>
        <v>5</v>
      </c>
      <c r="AM60" s="68">
        <f t="shared" si="17"/>
        <v>7</v>
      </c>
      <c r="AN60" s="76">
        <v>7</v>
      </c>
      <c r="AO60" s="74"/>
      <c r="AP60" s="75"/>
      <c r="AQ60" s="75"/>
      <c r="AR60" s="75"/>
      <c r="AS60" s="73"/>
      <c r="AT60" s="392">
        <f t="shared" si="18"/>
        <v>0</v>
      </c>
      <c r="AU60" s="68">
        <f t="shared" si="19"/>
        <v>38</v>
      </c>
      <c r="AV60" s="76">
        <v>32</v>
      </c>
      <c r="AW60" s="80">
        <v>2</v>
      </c>
      <c r="AX60" s="71">
        <v>3</v>
      </c>
      <c r="AY60" s="71">
        <v>1</v>
      </c>
      <c r="AZ60" s="71"/>
      <c r="BA60" s="72"/>
      <c r="BB60" s="83">
        <f t="shared" si="20"/>
        <v>6</v>
      </c>
      <c r="BC60" s="68">
        <f t="shared" si="21"/>
        <v>9</v>
      </c>
      <c r="BD60" s="81">
        <f t="shared" si="22"/>
        <v>9</v>
      </c>
      <c r="BE60" s="81">
        <f t="shared" si="23"/>
        <v>0</v>
      </c>
      <c r="BF60" s="81">
        <f t="shared" si="24"/>
        <v>0</v>
      </c>
      <c r="BG60" s="81">
        <f t="shared" si="25"/>
        <v>0</v>
      </c>
      <c r="BH60" s="81">
        <f t="shared" si="26"/>
        <v>0</v>
      </c>
      <c r="BI60" s="82">
        <f t="shared" si="27"/>
        <v>0</v>
      </c>
      <c r="BJ60" s="83">
        <f t="shared" si="28"/>
        <v>0</v>
      </c>
      <c r="BK60" s="68">
        <f t="shared" si="29"/>
        <v>80</v>
      </c>
      <c r="BL60" s="81">
        <f t="shared" si="30"/>
        <v>69</v>
      </c>
      <c r="BM60" s="81">
        <f t="shared" si="31"/>
        <v>4</v>
      </c>
      <c r="BN60" s="81">
        <f t="shared" si="32"/>
        <v>5</v>
      </c>
      <c r="BO60" s="81">
        <f t="shared" si="33"/>
        <v>1</v>
      </c>
      <c r="BP60" s="81">
        <f t="shared" si="34"/>
        <v>0</v>
      </c>
      <c r="BQ60" s="82">
        <f t="shared" si="35"/>
        <v>1</v>
      </c>
      <c r="BR60" s="83">
        <f t="shared" si="36"/>
        <v>11</v>
      </c>
      <c r="BS60" s="84"/>
      <c r="BU60" s="1">
        <f t="shared" si="213"/>
        <v>89</v>
      </c>
      <c r="BV60" s="1">
        <f t="shared" si="191"/>
        <v>11</v>
      </c>
    </row>
    <row r="61" spans="1:76" ht="36" customHeight="1" x14ac:dyDescent="0.25">
      <c r="A61" s="169" t="s">
        <v>36</v>
      </c>
      <c r="B61" s="170" t="s">
        <v>44</v>
      </c>
      <c r="C61" s="170" t="s">
        <v>112</v>
      </c>
      <c r="D61" s="146" t="s">
        <v>146</v>
      </c>
      <c r="E61" s="147">
        <v>3031500001</v>
      </c>
      <c r="F61" s="188" t="s">
        <v>15</v>
      </c>
      <c r="G61" s="68">
        <f t="shared" si="9"/>
        <v>0</v>
      </c>
      <c r="H61" s="69"/>
      <c r="I61" s="70"/>
      <c r="J61" s="71"/>
      <c r="K61" s="71"/>
      <c r="L61" s="71"/>
      <c r="M61" s="72"/>
      <c r="N61" s="83">
        <f t="shared" si="10"/>
        <v>0</v>
      </c>
      <c r="O61" s="68">
        <f t="shared" si="11"/>
        <v>0</v>
      </c>
      <c r="P61" s="73"/>
      <c r="Q61" s="74"/>
      <c r="R61" s="75"/>
      <c r="S61" s="75"/>
      <c r="T61" s="75"/>
      <c r="U61" s="73"/>
      <c r="V61" s="387">
        <f t="shared" si="12"/>
        <v>0</v>
      </c>
      <c r="W61" s="68">
        <f t="shared" si="13"/>
        <v>13</v>
      </c>
      <c r="X61" s="76">
        <v>10</v>
      </c>
      <c r="Y61" s="77">
        <v>1</v>
      </c>
      <c r="Z61" s="78">
        <v>1</v>
      </c>
      <c r="AA61" s="78">
        <v>1</v>
      </c>
      <c r="AB61" s="78"/>
      <c r="AC61" s="79"/>
      <c r="AD61" s="83">
        <f t="shared" si="14"/>
        <v>3</v>
      </c>
      <c r="AE61" s="68">
        <f t="shared" si="15"/>
        <v>25</v>
      </c>
      <c r="AF61" s="76">
        <v>17</v>
      </c>
      <c r="AG61" s="77">
        <v>6</v>
      </c>
      <c r="AH61" s="78">
        <v>1</v>
      </c>
      <c r="AI61" s="78">
        <v>1</v>
      </c>
      <c r="AJ61" s="78"/>
      <c r="AK61" s="79"/>
      <c r="AL61" s="387">
        <f t="shared" si="16"/>
        <v>8</v>
      </c>
      <c r="AM61" s="68">
        <f t="shared" si="17"/>
        <v>10</v>
      </c>
      <c r="AN61" s="76">
        <v>4</v>
      </c>
      <c r="AO61" s="74"/>
      <c r="AP61" s="75">
        <v>5</v>
      </c>
      <c r="AQ61" s="75"/>
      <c r="AR61" s="75">
        <v>1</v>
      </c>
      <c r="AS61" s="73"/>
      <c r="AT61" s="392">
        <f t="shared" si="18"/>
        <v>6</v>
      </c>
      <c r="AU61" s="68">
        <f t="shared" si="19"/>
        <v>10</v>
      </c>
      <c r="AV61" s="76">
        <v>5</v>
      </c>
      <c r="AW61" s="80">
        <v>2</v>
      </c>
      <c r="AX61" s="71">
        <v>3</v>
      </c>
      <c r="AY61" s="71"/>
      <c r="AZ61" s="71"/>
      <c r="BA61" s="72"/>
      <c r="BB61" s="83">
        <f t="shared" si="20"/>
        <v>5</v>
      </c>
      <c r="BC61" s="68">
        <f t="shared" si="21"/>
        <v>23</v>
      </c>
      <c r="BD61" s="81">
        <f t="shared" si="22"/>
        <v>14</v>
      </c>
      <c r="BE61" s="81">
        <f t="shared" si="23"/>
        <v>1</v>
      </c>
      <c r="BF61" s="81">
        <f t="shared" si="24"/>
        <v>6</v>
      </c>
      <c r="BG61" s="81">
        <f t="shared" si="25"/>
        <v>1</v>
      </c>
      <c r="BH61" s="81">
        <f t="shared" si="26"/>
        <v>1</v>
      </c>
      <c r="BI61" s="82">
        <f t="shared" si="27"/>
        <v>0</v>
      </c>
      <c r="BJ61" s="83">
        <f t="shared" si="28"/>
        <v>9</v>
      </c>
      <c r="BK61" s="68">
        <f t="shared" si="29"/>
        <v>35</v>
      </c>
      <c r="BL61" s="81">
        <f t="shared" si="30"/>
        <v>22</v>
      </c>
      <c r="BM61" s="81">
        <f t="shared" si="31"/>
        <v>8</v>
      </c>
      <c r="BN61" s="81">
        <f t="shared" si="32"/>
        <v>4</v>
      </c>
      <c r="BO61" s="81">
        <f t="shared" si="33"/>
        <v>1</v>
      </c>
      <c r="BP61" s="81">
        <f t="shared" si="34"/>
        <v>0</v>
      </c>
      <c r="BQ61" s="82">
        <f t="shared" si="35"/>
        <v>0</v>
      </c>
      <c r="BR61" s="83">
        <f t="shared" si="36"/>
        <v>13</v>
      </c>
      <c r="BS61" s="84"/>
      <c r="BU61" s="1">
        <f>BC61+BK61</f>
        <v>58</v>
      </c>
      <c r="BV61" s="1">
        <f t="shared" si="191"/>
        <v>22</v>
      </c>
    </row>
    <row r="62" spans="1:76" ht="36" customHeight="1" thickBot="1" x14ac:dyDescent="0.3">
      <c r="A62" s="144" t="s">
        <v>36</v>
      </c>
      <c r="B62" s="145" t="s">
        <v>44</v>
      </c>
      <c r="C62" s="173" t="s">
        <v>112</v>
      </c>
      <c r="D62" s="174" t="s">
        <v>86</v>
      </c>
      <c r="E62" s="175">
        <v>3061300005</v>
      </c>
      <c r="F62" s="141" t="s">
        <v>15</v>
      </c>
      <c r="G62" s="272">
        <f t="shared" si="9"/>
        <v>0</v>
      </c>
      <c r="H62" s="273"/>
      <c r="I62" s="274"/>
      <c r="J62" s="275"/>
      <c r="K62" s="275"/>
      <c r="L62" s="275"/>
      <c r="M62" s="276"/>
      <c r="N62" s="287">
        <f t="shared" si="10"/>
        <v>0</v>
      </c>
      <c r="O62" s="272">
        <f t="shared" si="11"/>
        <v>0</v>
      </c>
      <c r="P62" s="277"/>
      <c r="Q62" s="278"/>
      <c r="R62" s="279"/>
      <c r="S62" s="279"/>
      <c r="T62" s="279"/>
      <c r="U62" s="277"/>
      <c r="V62" s="393">
        <f t="shared" si="12"/>
        <v>0</v>
      </c>
      <c r="W62" s="272">
        <f t="shared" si="13"/>
        <v>30</v>
      </c>
      <c r="X62" s="280">
        <v>19</v>
      </c>
      <c r="Y62" s="281">
        <v>3</v>
      </c>
      <c r="Z62" s="282">
        <v>4</v>
      </c>
      <c r="AA62" s="282">
        <v>2</v>
      </c>
      <c r="AB62" s="282"/>
      <c r="AC62" s="283">
        <v>2</v>
      </c>
      <c r="AD62" s="287">
        <f t="shared" si="14"/>
        <v>11</v>
      </c>
      <c r="AE62" s="272">
        <f t="shared" si="15"/>
        <v>12</v>
      </c>
      <c r="AF62" s="280">
        <v>9</v>
      </c>
      <c r="AG62" s="281">
        <v>1</v>
      </c>
      <c r="AH62" s="282"/>
      <c r="AI62" s="282">
        <v>1</v>
      </c>
      <c r="AJ62" s="282"/>
      <c r="AK62" s="283">
        <v>1</v>
      </c>
      <c r="AL62" s="393">
        <f t="shared" si="16"/>
        <v>3</v>
      </c>
      <c r="AM62" s="272">
        <f t="shared" si="17"/>
        <v>33</v>
      </c>
      <c r="AN62" s="280">
        <v>26</v>
      </c>
      <c r="AO62" s="278">
        <v>3</v>
      </c>
      <c r="AP62" s="279">
        <v>4</v>
      </c>
      <c r="AQ62" s="279"/>
      <c r="AR62" s="279"/>
      <c r="AS62" s="277"/>
      <c r="AT62" s="394">
        <f t="shared" si="18"/>
        <v>7</v>
      </c>
      <c r="AU62" s="272">
        <f t="shared" si="19"/>
        <v>12</v>
      </c>
      <c r="AV62" s="280">
        <v>11</v>
      </c>
      <c r="AW62" s="284">
        <v>1</v>
      </c>
      <c r="AX62" s="275"/>
      <c r="AY62" s="275"/>
      <c r="AZ62" s="275"/>
      <c r="BA62" s="276"/>
      <c r="BB62" s="287">
        <f t="shared" si="20"/>
        <v>1</v>
      </c>
      <c r="BC62" s="272">
        <f t="shared" si="21"/>
        <v>63</v>
      </c>
      <c r="BD62" s="285">
        <f t="shared" si="22"/>
        <v>45</v>
      </c>
      <c r="BE62" s="285">
        <f t="shared" si="23"/>
        <v>6</v>
      </c>
      <c r="BF62" s="285">
        <f t="shared" si="24"/>
        <v>8</v>
      </c>
      <c r="BG62" s="285">
        <f t="shared" si="25"/>
        <v>2</v>
      </c>
      <c r="BH62" s="285">
        <f t="shared" si="26"/>
        <v>0</v>
      </c>
      <c r="BI62" s="286">
        <f t="shared" si="27"/>
        <v>2</v>
      </c>
      <c r="BJ62" s="287">
        <f t="shared" si="28"/>
        <v>18</v>
      </c>
      <c r="BK62" s="272">
        <f t="shared" si="29"/>
        <v>24</v>
      </c>
      <c r="BL62" s="285">
        <f t="shared" si="30"/>
        <v>20</v>
      </c>
      <c r="BM62" s="285">
        <f t="shared" si="31"/>
        <v>2</v>
      </c>
      <c r="BN62" s="285">
        <f t="shared" si="32"/>
        <v>0</v>
      </c>
      <c r="BO62" s="285">
        <f t="shared" si="33"/>
        <v>1</v>
      </c>
      <c r="BP62" s="285">
        <f t="shared" si="34"/>
        <v>0</v>
      </c>
      <c r="BQ62" s="286">
        <f t="shared" si="35"/>
        <v>1</v>
      </c>
      <c r="BR62" s="287">
        <f t="shared" si="36"/>
        <v>4</v>
      </c>
      <c r="BS62" s="84"/>
      <c r="BU62" s="1">
        <f t="shared" ref="BU62:BU130" si="214">BC62+BK62</f>
        <v>87</v>
      </c>
      <c r="BV62" s="1">
        <f t="shared" si="191"/>
        <v>22</v>
      </c>
    </row>
    <row r="63" spans="1:76" ht="36" customHeight="1" thickBot="1" x14ac:dyDescent="0.3">
      <c r="A63" s="464"/>
      <c r="B63" s="465"/>
      <c r="C63" s="465"/>
      <c r="D63" s="465"/>
      <c r="E63" s="465"/>
      <c r="F63" s="466"/>
      <c r="G63" s="305">
        <f t="shared" ref="G63" si="215">H63+N63</f>
        <v>74</v>
      </c>
      <c r="H63" s="395">
        <f>SUM(H59:H62)</f>
        <v>36</v>
      </c>
      <c r="I63" s="396">
        <f t="shared" ref="I63" si="216">SUM(I59:I62)</f>
        <v>10</v>
      </c>
      <c r="J63" s="397">
        <f>SUM(J59:J62)</f>
        <v>7</v>
      </c>
      <c r="K63" s="397">
        <f t="shared" ref="K63" si="217">SUM(K59:K62)</f>
        <v>7</v>
      </c>
      <c r="L63" s="397">
        <f t="shared" ref="L63" si="218">SUM(L59:L62)</f>
        <v>4</v>
      </c>
      <c r="M63" s="395">
        <f t="shared" ref="M63" si="219">SUM(M59:M62)</f>
        <v>10</v>
      </c>
      <c r="N63" s="288">
        <f t="shared" ref="N63" si="220">SUM(I63:M63)</f>
        <v>38</v>
      </c>
      <c r="O63" s="305">
        <f t="shared" ref="O63" si="221">P63+V63</f>
        <v>85</v>
      </c>
      <c r="P63" s="395">
        <f>SUM(P59:P62)</f>
        <v>59</v>
      </c>
      <c r="Q63" s="396">
        <f>SUM(Q59:Q62)</f>
        <v>13</v>
      </c>
      <c r="R63" s="397">
        <f>SUM(R59:R62)</f>
        <v>7</v>
      </c>
      <c r="S63" s="397">
        <f t="shared" ref="S63" si="222">SUM(S59:S62)</f>
        <v>2</v>
      </c>
      <c r="T63" s="397">
        <f t="shared" ref="T63" si="223">SUM(T59:T62)</f>
        <v>2</v>
      </c>
      <c r="U63" s="395">
        <f t="shared" ref="U63" si="224">SUM(U59:U62)</f>
        <v>2</v>
      </c>
      <c r="V63" s="398">
        <f t="shared" ref="V63" si="225">SUM(Q63:U63)</f>
        <v>26</v>
      </c>
      <c r="W63" s="305">
        <f t="shared" ref="W63" si="226">X63+AD63</f>
        <v>45</v>
      </c>
      <c r="X63" s="395">
        <f>SUM(X59:X62)</f>
        <v>31</v>
      </c>
      <c r="Y63" s="396">
        <f t="shared" ref="Y63" si="227">SUM(Y59:Y62)</f>
        <v>4</v>
      </c>
      <c r="Z63" s="397">
        <f>SUM(Z59:Z62)</f>
        <v>5</v>
      </c>
      <c r="AA63" s="397">
        <f>SUM(AA59:AA62)</f>
        <v>3</v>
      </c>
      <c r="AB63" s="397">
        <f t="shared" ref="AB63" si="228">SUM(AB59:AB62)</f>
        <v>0</v>
      </c>
      <c r="AC63" s="395">
        <f t="shared" ref="AC63" si="229">SUM(AC59:AC62)</f>
        <v>2</v>
      </c>
      <c r="AD63" s="288">
        <f t="shared" ref="AD63" si="230">SUM(Y63:AC63)</f>
        <v>14</v>
      </c>
      <c r="AE63" s="305">
        <f t="shared" ref="AE63" si="231">AF63+AL63</f>
        <v>79</v>
      </c>
      <c r="AF63" s="395">
        <f>SUM(AF59:AF62)</f>
        <v>63</v>
      </c>
      <c r="AG63" s="396">
        <f t="shared" ref="AG63" si="232">SUM(AG59:AG62)</f>
        <v>9</v>
      </c>
      <c r="AH63" s="397">
        <f>SUM(AH59:AH62)</f>
        <v>3</v>
      </c>
      <c r="AI63" s="397">
        <f>SUM(AI59:AI62)</f>
        <v>2</v>
      </c>
      <c r="AJ63" s="397">
        <f>SUM(AJ59:AJ62)</f>
        <v>0</v>
      </c>
      <c r="AK63" s="395">
        <f t="shared" ref="AK63" si="233">SUM(AK59:AK62)</f>
        <v>2</v>
      </c>
      <c r="AL63" s="398">
        <f t="shared" ref="AL63" si="234">SUM(AG63:AK63)</f>
        <v>16</v>
      </c>
      <c r="AM63" s="305">
        <f t="shared" ref="AM63" si="235">AN63+AT63</f>
        <v>50</v>
      </c>
      <c r="AN63" s="395">
        <f>SUM(AN59:AN62)</f>
        <v>37</v>
      </c>
      <c r="AO63" s="396">
        <f t="shared" ref="AO63" si="236">SUM(AO59:AO62)</f>
        <v>3</v>
      </c>
      <c r="AP63" s="397">
        <f>SUM(AP59:AP62)</f>
        <v>9</v>
      </c>
      <c r="AQ63" s="397">
        <f>SUM(AQ59:AQ62)</f>
        <v>0</v>
      </c>
      <c r="AR63" s="397">
        <f t="shared" ref="AR63" si="237">SUM(AR59:AR62)</f>
        <v>1</v>
      </c>
      <c r="AS63" s="395">
        <f t="shared" ref="AS63" si="238">SUM(AS59:AS62)</f>
        <v>0</v>
      </c>
      <c r="AT63" s="399">
        <f t="shared" ref="AT63" si="239">SUM(AO63:AS63)</f>
        <v>13</v>
      </c>
      <c r="AU63" s="305">
        <f t="shared" ref="AU63" si="240">AV63+BB63</f>
        <v>60</v>
      </c>
      <c r="AV63" s="395">
        <f>SUM(AV59:AV62)</f>
        <v>48</v>
      </c>
      <c r="AW63" s="396">
        <f t="shared" ref="AW63" si="241">SUM(AW59:AW62)</f>
        <v>5</v>
      </c>
      <c r="AX63" s="397">
        <f>SUM(AX59:AX62)</f>
        <v>6</v>
      </c>
      <c r="AY63" s="397">
        <f>SUM(AY59:AY62)</f>
        <v>1</v>
      </c>
      <c r="AZ63" s="397">
        <f t="shared" ref="AZ63" si="242">SUM(AZ59:AZ62)</f>
        <v>0</v>
      </c>
      <c r="BA63" s="395">
        <f t="shared" ref="BA63" si="243">SUM(BA59:BA62)</f>
        <v>0</v>
      </c>
      <c r="BB63" s="288">
        <f t="shared" si="20"/>
        <v>12</v>
      </c>
      <c r="BC63" s="305">
        <f t="shared" si="21"/>
        <v>169</v>
      </c>
      <c r="BD63" s="306">
        <f t="shared" si="22"/>
        <v>104</v>
      </c>
      <c r="BE63" s="306">
        <f t="shared" si="23"/>
        <v>17</v>
      </c>
      <c r="BF63" s="306">
        <f t="shared" si="24"/>
        <v>21</v>
      </c>
      <c r="BG63" s="306">
        <f t="shared" si="25"/>
        <v>10</v>
      </c>
      <c r="BH63" s="306">
        <f t="shared" si="26"/>
        <v>5</v>
      </c>
      <c r="BI63" s="307">
        <f t="shared" si="27"/>
        <v>12</v>
      </c>
      <c r="BJ63" s="288">
        <f t="shared" si="28"/>
        <v>65</v>
      </c>
      <c r="BK63" s="305">
        <f t="shared" si="29"/>
        <v>224</v>
      </c>
      <c r="BL63" s="306">
        <f t="shared" si="30"/>
        <v>170</v>
      </c>
      <c r="BM63" s="306">
        <f t="shared" si="31"/>
        <v>27</v>
      </c>
      <c r="BN63" s="306">
        <f t="shared" si="32"/>
        <v>16</v>
      </c>
      <c r="BO63" s="306">
        <f t="shared" si="33"/>
        <v>5</v>
      </c>
      <c r="BP63" s="306">
        <f t="shared" si="34"/>
        <v>2</v>
      </c>
      <c r="BQ63" s="307">
        <f t="shared" si="35"/>
        <v>4</v>
      </c>
      <c r="BR63" s="288">
        <f t="shared" si="36"/>
        <v>54</v>
      </c>
      <c r="BS63" s="84"/>
      <c r="BU63" s="1">
        <f t="shared" si="214"/>
        <v>393</v>
      </c>
      <c r="BV63" s="1">
        <f t="shared" si="191"/>
        <v>119</v>
      </c>
    </row>
    <row r="64" spans="1:76" ht="36" customHeight="1" x14ac:dyDescent="0.25">
      <c r="A64" s="108" t="s">
        <v>36</v>
      </c>
      <c r="B64" s="109" t="s">
        <v>45</v>
      </c>
      <c r="C64" s="109" t="s">
        <v>100</v>
      </c>
      <c r="D64" s="160" t="s">
        <v>111</v>
      </c>
      <c r="E64" s="161">
        <v>3000000000</v>
      </c>
      <c r="F64" s="162" t="s">
        <v>15</v>
      </c>
      <c r="G64" s="289">
        <f t="shared" si="9"/>
        <v>29</v>
      </c>
      <c r="H64" s="290">
        <v>25</v>
      </c>
      <c r="I64" s="291">
        <v>3</v>
      </c>
      <c r="J64" s="292">
        <v>1</v>
      </c>
      <c r="K64" s="292"/>
      <c r="L64" s="292"/>
      <c r="M64" s="293"/>
      <c r="N64" s="304">
        <f t="shared" si="10"/>
        <v>4</v>
      </c>
      <c r="O64" s="289">
        <f t="shared" si="11"/>
        <v>35</v>
      </c>
      <c r="P64" s="294">
        <v>34</v>
      </c>
      <c r="Q64" s="295"/>
      <c r="R64" s="296"/>
      <c r="S64" s="296"/>
      <c r="T64" s="296">
        <v>1</v>
      </c>
      <c r="U64" s="294"/>
      <c r="V64" s="407">
        <f t="shared" si="12"/>
        <v>1</v>
      </c>
      <c r="W64" s="289">
        <f t="shared" si="13"/>
        <v>0</v>
      </c>
      <c r="X64" s="297"/>
      <c r="Y64" s="298"/>
      <c r="Z64" s="299"/>
      <c r="AA64" s="299"/>
      <c r="AB64" s="299"/>
      <c r="AC64" s="300"/>
      <c r="AD64" s="304">
        <f t="shared" si="14"/>
        <v>0</v>
      </c>
      <c r="AE64" s="289">
        <f t="shared" si="15"/>
        <v>0</v>
      </c>
      <c r="AF64" s="297"/>
      <c r="AG64" s="298"/>
      <c r="AH64" s="299"/>
      <c r="AI64" s="299"/>
      <c r="AJ64" s="299"/>
      <c r="AK64" s="300"/>
      <c r="AL64" s="407">
        <f t="shared" si="16"/>
        <v>0</v>
      </c>
      <c r="AM64" s="289">
        <f t="shared" si="17"/>
        <v>0</v>
      </c>
      <c r="AN64" s="297"/>
      <c r="AO64" s="295"/>
      <c r="AP64" s="296"/>
      <c r="AQ64" s="296"/>
      <c r="AR64" s="296"/>
      <c r="AS64" s="294"/>
      <c r="AT64" s="412">
        <f t="shared" si="18"/>
        <v>0</v>
      </c>
      <c r="AU64" s="289">
        <f t="shared" si="19"/>
        <v>0</v>
      </c>
      <c r="AV64" s="297"/>
      <c r="AW64" s="301"/>
      <c r="AX64" s="292"/>
      <c r="AY64" s="292"/>
      <c r="AZ64" s="292"/>
      <c r="BA64" s="293"/>
      <c r="BB64" s="304">
        <f t="shared" si="20"/>
        <v>0</v>
      </c>
      <c r="BC64" s="289">
        <f t="shared" si="21"/>
        <v>29</v>
      </c>
      <c r="BD64" s="302">
        <f t="shared" si="22"/>
        <v>25</v>
      </c>
      <c r="BE64" s="302">
        <f t="shared" si="23"/>
        <v>3</v>
      </c>
      <c r="BF64" s="302">
        <f t="shared" si="24"/>
        <v>1</v>
      </c>
      <c r="BG64" s="302">
        <f t="shared" si="25"/>
        <v>0</v>
      </c>
      <c r="BH64" s="302">
        <f t="shared" si="26"/>
        <v>0</v>
      </c>
      <c r="BI64" s="303">
        <f t="shared" si="27"/>
        <v>0</v>
      </c>
      <c r="BJ64" s="304">
        <f t="shared" si="28"/>
        <v>4</v>
      </c>
      <c r="BK64" s="289">
        <f t="shared" si="29"/>
        <v>35</v>
      </c>
      <c r="BL64" s="302">
        <f t="shared" si="30"/>
        <v>34</v>
      </c>
      <c r="BM64" s="302">
        <f t="shared" si="31"/>
        <v>0</v>
      </c>
      <c r="BN64" s="302">
        <f t="shared" si="32"/>
        <v>0</v>
      </c>
      <c r="BO64" s="302">
        <f t="shared" si="33"/>
        <v>0</v>
      </c>
      <c r="BP64" s="302">
        <f t="shared" si="34"/>
        <v>1</v>
      </c>
      <c r="BQ64" s="303">
        <f t="shared" si="35"/>
        <v>0</v>
      </c>
      <c r="BR64" s="304">
        <f t="shared" si="36"/>
        <v>1</v>
      </c>
      <c r="BS64" s="84"/>
      <c r="BU64" s="1">
        <f t="shared" si="214"/>
        <v>64</v>
      </c>
      <c r="BV64" s="1">
        <f t="shared" si="191"/>
        <v>5</v>
      </c>
    </row>
    <row r="65" spans="1:77" ht="36" customHeight="1" x14ac:dyDescent="0.25">
      <c r="A65" s="169" t="s">
        <v>36</v>
      </c>
      <c r="B65" s="170" t="s">
        <v>45</v>
      </c>
      <c r="C65" s="170" t="s">
        <v>100</v>
      </c>
      <c r="D65" s="126" t="s">
        <v>86</v>
      </c>
      <c r="E65" s="127">
        <v>3061300005</v>
      </c>
      <c r="F65" s="188" t="s">
        <v>15</v>
      </c>
      <c r="G65" s="68">
        <f t="shared" si="9"/>
        <v>0</v>
      </c>
      <c r="H65" s="69"/>
      <c r="I65" s="70"/>
      <c r="J65" s="71"/>
      <c r="K65" s="71"/>
      <c r="L65" s="71"/>
      <c r="M65" s="72"/>
      <c r="N65" s="83">
        <f t="shared" si="10"/>
        <v>0</v>
      </c>
      <c r="O65" s="68">
        <f t="shared" si="11"/>
        <v>0</v>
      </c>
      <c r="P65" s="73"/>
      <c r="Q65" s="74"/>
      <c r="R65" s="75"/>
      <c r="S65" s="75"/>
      <c r="T65" s="75"/>
      <c r="U65" s="73"/>
      <c r="V65" s="387">
        <f t="shared" si="12"/>
        <v>0</v>
      </c>
      <c r="W65" s="68">
        <f t="shared" si="13"/>
        <v>9</v>
      </c>
      <c r="X65" s="76">
        <v>8</v>
      </c>
      <c r="Y65" s="77"/>
      <c r="Z65" s="78">
        <v>1</v>
      </c>
      <c r="AA65" s="78"/>
      <c r="AB65" s="78"/>
      <c r="AC65" s="79"/>
      <c r="AD65" s="83">
        <f t="shared" si="14"/>
        <v>1</v>
      </c>
      <c r="AE65" s="68">
        <f t="shared" si="15"/>
        <v>5</v>
      </c>
      <c r="AF65" s="76">
        <v>4</v>
      </c>
      <c r="AG65" s="77">
        <v>1</v>
      </c>
      <c r="AH65" s="78"/>
      <c r="AI65" s="78"/>
      <c r="AJ65" s="78"/>
      <c r="AK65" s="79"/>
      <c r="AL65" s="387">
        <f t="shared" si="16"/>
        <v>1</v>
      </c>
      <c r="AM65" s="68">
        <f t="shared" si="17"/>
        <v>3</v>
      </c>
      <c r="AN65" s="76">
        <v>3</v>
      </c>
      <c r="AO65" s="74"/>
      <c r="AP65" s="75"/>
      <c r="AQ65" s="75"/>
      <c r="AR65" s="75"/>
      <c r="AS65" s="73"/>
      <c r="AT65" s="392">
        <f t="shared" si="18"/>
        <v>0</v>
      </c>
      <c r="AU65" s="68">
        <f t="shared" si="19"/>
        <v>10</v>
      </c>
      <c r="AV65" s="76">
        <v>10</v>
      </c>
      <c r="AW65" s="80"/>
      <c r="AX65" s="71"/>
      <c r="AY65" s="71"/>
      <c r="AZ65" s="71"/>
      <c r="BA65" s="72"/>
      <c r="BB65" s="83">
        <f t="shared" si="20"/>
        <v>0</v>
      </c>
      <c r="BC65" s="68">
        <f t="shared" si="21"/>
        <v>12</v>
      </c>
      <c r="BD65" s="81">
        <f t="shared" si="22"/>
        <v>11</v>
      </c>
      <c r="BE65" s="81">
        <f t="shared" si="23"/>
        <v>0</v>
      </c>
      <c r="BF65" s="81">
        <f t="shared" si="24"/>
        <v>1</v>
      </c>
      <c r="BG65" s="81">
        <f t="shared" si="25"/>
        <v>0</v>
      </c>
      <c r="BH65" s="81">
        <f t="shared" si="26"/>
        <v>0</v>
      </c>
      <c r="BI65" s="82">
        <f t="shared" si="27"/>
        <v>0</v>
      </c>
      <c r="BJ65" s="83">
        <f t="shared" si="28"/>
        <v>1</v>
      </c>
      <c r="BK65" s="68">
        <f t="shared" si="29"/>
        <v>15</v>
      </c>
      <c r="BL65" s="81">
        <f t="shared" si="30"/>
        <v>14</v>
      </c>
      <c r="BM65" s="81">
        <f t="shared" si="31"/>
        <v>1</v>
      </c>
      <c r="BN65" s="81">
        <f t="shared" si="32"/>
        <v>0</v>
      </c>
      <c r="BO65" s="81">
        <f t="shared" si="33"/>
        <v>0</v>
      </c>
      <c r="BP65" s="81">
        <f t="shared" si="34"/>
        <v>0</v>
      </c>
      <c r="BQ65" s="82">
        <f t="shared" si="35"/>
        <v>0</v>
      </c>
      <c r="BR65" s="83">
        <f t="shared" si="36"/>
        <v>1</v>
      </c>
      <c r="BS65" s="84"/>
      <c r="BU65" s="1">
        <f t="shared" si="214"/>
        <v>27</v>
      </c>
      <c r="BV65" s="1">
        <f t="shared" si="191"/>
        <v>2</v>
      </c>
    </row>
    <row r="66" spans="1:77" ht="36" customHeight="1" thickBot="1" x14ac:dyDescent="0.3">
      <c r="A66" s="144" t="s">
        <v>36</v>
      </c>
      <c r="B66" s="145" t="s">
        <v>45</v>
      </c>
      <c r="C66" s="173" t="s">
        <v>100</v>
      </c>
      <c r="D66" s="174" t="s">
        <v>50</v>
      </c>
      <c r="E66" s="175">
        <v>3012701002</v>
      </c>
      <c r="F66" s="141" t="s">
        <v>15</v>
      </c>
      <c r="G66" s="272">
        <f t="shared" si="9"/>
        <v>0</v>
      </c>
      <c r="H66" s="273"/>
      <c r="I66" s="274"/>
      <c r="J66" s="275"/>
      <c r="K66" s="275"/>
      <c r="L66" s="275"/>
      <c r="M66" s="276"/>
      <c r="N66" s="287">
        <f t="shared" si="10"/>
        <v>0</v>
      </c>
      <c r="O66" s="272">
        <f t="shared" si="11"/>
        <v>0</v>
      </c>
      <c r="P66" s="277"/>
      <c r="Q66" s="278"/>
      <c r="R66" s="279"/>
      <c r="S66" s="279"/>
      <c r="T66" s="279"/>
      <c r="U66" s="277"/>
      <c r="V66" s="393">
        <f t="shared" si="12"/>
        <v>0</v>
      </c>
      <c r="W66" s="272">
        <f t="shared" si="13"/>
        <v>6</v>
      </c>
      <c r="X66" s="280">
        <v>5</v>
      </c>
      <c r="Y66" s="281">
        <v>1</v>
      </c>
      <c r="Z66" s="282"/>
      <c r="AA66" s="282"/>
      <c r="AB66" s="282"/>
      <c r="AC66" s="283"/>
      <c r="AD66" s="287">
        <f t="shared" si="14"/>
        <v>1</v>
      </c>
      <c r="AE66" s="272">
        <f t="shared" si="15"/>
        <v>21</v>
      </c>
      <c r="AF66" s="280">
        <v>19</v>
      </c>
      <c r="AG66" s="281">
        <v>2</v>
      </c>
      <c r="AH66" s="282"/>
      <c r="AI66" s="282"/>
      <c r="AJ66" s="282"/>
      <c r="AK66" s="283"/>
      <c r="AL66" s="393">
        <f t="shared" si="16"/>
        <v>2</v>
      </c>
      <c r="AM66" s="272">
        <f t="shared" si="17"/>
        <v>10</v>
      </c>
      <c r="AN66" s="280">
        <v>10</v>
      </c>
      <c r="AO66" s="278"/>
      <c r="AP66" s="279"/>
      <c r="AQ66" s="279"/>
      <c r="AR66" s="279"/>
      <c r="AS66" s="277"/>
      <c r="AT66" s="394">
        <f t="shared" si="18"/>
        <v>0</v>
      </c>
      <c r="AU66" s="272">
        <f t="shared" si="19"/>
        <v>10</v>
      </c>
      <c r="AV66" s="280">
        <v>10</v>
      </c>
      <c r="AW66" s="284"/>
      <c r="AX66" s="275"/>
      <c r="AY66" s="275"/>
      <c r="AZ66" s="275"/>
      <c r="BA66" s="276"/>
      <c r="BB66" s="287">
        <f t="shared" si="20"/>
        <v>0</v>
      </c>
      <c r="BC66" s="272">
        <f t="shared" si="21"/>
        <v>16</v>
      </c>
      <c r="BD66" s="285">
        <f t="shared" si="22"/>
        <v>15</v>
      </c>
      <c r="BE66" s="285">
        <f t="shared" si="23"/>
        <v>1</v>
      </c>
      <c r="BF66" s="285">
        <f t="shared" si="24"/>
        <v>0</v>
      </c>
      <c r="BG66" s="285">
        <f t="shared" si="25"/>
        <v>0</v>
      </c>
      <c r="BH66" s="285">
        <f t="shared" si="26"/>
        <v>0</v>
      </c>
      <c r="BI66" s="286">
        <f t="shared" si="27"/>
        <v>0</v>
      </c>
      <c r="BJ66" s="287">
        <f t="shared" si="28"/>
        <v>1</v>
      </c>
      <c r="BK66" s="272">
        <f t="shared" si="29"/>
        <v>31</v>
      </c>
      <c r="BL66" s="285">
        <f t="shared" si="30"/>
        <v>29</v>
      </c>
      <c r="BM66" s="285">
        <f t="shared" si="31"/>
        <v>2</v>
      </c>
      <c r="BN66" s="285">
        <f t="shared" si="32"/>
        <v>0</v>
      </c>
      <c r="BO66" s="285">
        <f t="shared" si="33"/>
        <v>0</v>
      </c>
      <c r="BP66" s="285">
        <f t="shared" si="34"/>
        <v>0</v>
      </c>
      <c r="BQ66" s="286">
        <f t="shared" si="35"/>
        <v>0</v>
      </c>
      <c r="BR66" s="287">
        <f t="shared" si="36"/>
        <v>2</v>
      </c>
      <c r="BS66" s="84"/>
      <c r="BU66" s="1">
        <f t="shared" si="214"/>
        <v>47</v>
      </c>
      <c r="BV66" s="1">
        <f t="shared" si="191"/>
        <v>3</v>
      </c>
    </row>
    <row r="67" spans="1:77" ht="36" customHeight="1" thickBot="1" x14ac:dyDescent="0.3">
      <c r="A67" s="464"/>
      <c r="B67" s="465"/>
      <c r="C67" s="465"/>
      <c r="D67" s="465"/>
      <c r="E67" s="465"/>
      <c r="F67" s="466"/>
      <c r="G67" s="305">
        <f t="shared" si="9"/>
        <v>29</v>
      </c>
      <c r="H67" s="395">
        <f>SUM(H64:H66)</f>
        <v>25</v>
      </c>
      <c r="I67" s="396">
        <f t="shared" ref="I67:M67" si="244">SUM(I64:I66)</f>
        <v>3</v>
      </c>
      <c r="J67" s="397">
        <f>SUM(J64:J66)</f>
        <v>1</v>
      </c>
      <c r="K67" s="397">
        <f t="shared" si="244"/>
        <v>0</v>
      </c>
      <c r="L67" s="397">
        <f t="shared" si="244"/>
        <v>0</v>
      </c>
      <c r="M67" s="395">
        <f t="shared" si="244"/>
        <v>0</v>
      </c>
      <c r="N67" s="288">
        <f t="shared" si="10"/>
        <v>4</v>
      </c>
      <c r="O67" s="305">
        <f t="shared" si="11"/>
        <v>35</v>
      </c>
      <c r="P67" s="395">
        <f>SUM(P64:P66)</f>
        <v>34</v>
      </c>
      <c r="Q67" s="396">
        <f t="shared" ref="Q67" si="245">SUM(Q64:Q66)</f>
        <v>0</v>
      </c>
      <c r="R67" s="397">
        <f t="shared" ref="R67" si="246">SUM(R64:R66)</f>
        <v>0</v>
      </c>
      <c r="S67" s="397">
        <f>SUM(S64:S66)</f>
        <v>0</v>
      </c>
      <c r="T67" s="397">
        <f t="shared" ref="T67" si="247">SUM(T64:T66)</f>
        <v>1</v>
      </c>
      <c r="U67" s="395">
        <f t="shared" ref="U67" si="248">SUM(U64:U66)</f>
        <v>0</v>
      </c>
      <c r="V67" s="398">
        <f t="shared" si="12"/>
        <v>1</v>
      </c>
      <c r="W67" s="305">
        <f t="shared" si="13"/>
        <v>15</v>
      </c>
      <c r="X67" s="395">
        <f>SUM(X64:X66)</f>
        <v>13</v>
      </c>
      <c r="Y67" s="396">
        <f t="shared" ref="Y67" si="249">SUM(Y64:Y66)</f>
        <v>1</v>
      </c>
      <c r="Z67" s="397">
        <f t="shared" ref="Z67" si="250">SUM(Z64:Z66)</f>
        <v>1</v>
      </c>
      <c r="AA67" s="397">
        <f t="shared" ref="AA67" si="251">SUM(AA64:AA66)</f>
        <v>0</v>
      </c>
      <c r="AB67" s="397">
        <f t="shared" ref="AB67" si="252">SUM(AB64:AB66)</f>
        <v>0</v>
      </c>
      <c r="AC67" s="395">
        <f>SUM(AC64:AC66)</f>
        <v>0</v>
      </c>
      <c r="AD67" s="288">
        <f t="shared" si="14"/>
        <v>2</v>
      </c>
      <c r="AE67" s="305">
        <f t="shared" si="15"/>
        <v>26</v>
      </c>
      <c r="AF67" s="395">
        <f>SUM(AF64:AF66)</f>
        <v>23</v>
      </c>
      <c r="AG67" s="396">
        <f>SUM(AG64:AG66)</f>
        <v>3</v>
      </c>
      <c r="AH67" s="397">
        <f t="shared" ref="AH67" si="253">SUM(AH64:AH66)</f>
        <v>0</v>
      </c>
      <c r="AI67" s="397">
        <f t="shared" ref="AI67" si="254">SUM(AI64:AI66)</f>
        <v>0</v>
      </c>
      <c r="AJ67" s="397">
        <f t="shared" ref="AJ67" si="255">SUM(AJ64:AJ66)</f>
        <v>0</v>
      </c>
      <c r="AK67" s="395">
        <f t="shared" ref="AK67" si="256">SUM(AK64:AK66)</f>
        <v>0</v>
      </c>
      <c r="AL67" s="398">
        <f t="shared" si="16"/>
        <v>3</v>
      </c>
      <c r="AM67" s="305">
        <f t="shared" si="17"/>
        <v>13</v>
      </c>
      <c r="AN67" s="395">
        <f>SUM(AN64:AN66)</f>
        <v>13</v>
      </c>
      <c r="AO67" s="396">
        <f t="shared" ref="AO67" si="257">SUM(AO64:AO66)</f>
        <v>0</v>
      </c>
      <c r="AP67" s="397">
        <f t="shared" ref="AP67" si="258">SUM(AP64:AP66)</f>
        <v>0</v>
      </c>
      <c r="AQ67" s="397">
        <f t="shared" ref="AQ67" si="259">SUM(AQ64:AQ66)</f>
        <v>0</v>
      </c>
      <c r="AR67" s="397">
        <f t="shared" ref="AR67" si="260">SUM(AR64:AR66)</f>
        <v>0</v>
      </c>
      <c r="AS67" s="395">
        <f t="shared" ref="AS67" si="261">SUM(AS64:AS66)</f>
        <v>0</v>
      </c>
      <c r="AT67" s="399">
        <f t="shared" si="18"/>
        <v>0</v>
      </c>
      <c r="AU67" s="305">
        <f t="shared" si="19"/>
        <v>20</v>
      </c>
      <c r="AV67" s="395">
        <f>SUM(AV64:AV66)</f>
        <v>20</v>
      </c>
      <c r="AW67" s="396">
        <f t="shared" ref="AW67" si="262">SUM(AW64:AW66)</f>
        <v>0</v>
      </c>
      <c r="AX67" s="397">
        <f t="shared" ref="AX67" si="263">SUM(AX64:AX66)</f>
        <v>0</v>
      </c>
      <c r="AY67" s="397">
        <f>SUM(AY64:AY66)</f>
        <v>0</v>
      </c>
      <c r="AZ67" s="397">
        <f t="shared" ref="AZ67" si="264">SUM(AZ64:AZ66)</f>
        <v>0</v>
      </c>
      <c r="BA67" s="395">
        <f t="shared" ref="BA67" si="265">SUM(BA64:BA66)</f>
        <v>0</v>
      </c>
      <c r="BB67" s="288">
        <f t="shared" si="20"/>
        <v>0</v>
      </c>
      <c r="BC67" s="305">
        <f t="shared" si="21"/>
        <v>57</v>
      </c>
      <c r="BD67" s="306">
        <f t="shared" si="22"/>
        <v>51</v>
      </c>
      <c r="BE67" s="306">
        <f t="shared" si="23"/>
        <v>4</v>
      </c>
      <c r="BF67" s="306">
        <f t="shared" si="24"/>
        <v>2</v>
      </c>
      <c r="BG67" s="306">
        <f t="shared" si="25"/>
        <v>0</v>
      </c>
      <c r="BH67" s="306">
        <f t="shared" si="26"/>
        <v>0</v>
      </c>
      <c r="BI67" s="307">
        <f t="shared" si="27"/>
        <v>0</v>
      </c>
      <c r="BJ67" s="288">
        <f t="shared" si="28"/>
        <v>6</v>
      </c>
      <c r="BK67" s="305">
        <f t="shared" si="29"/>
        <v>81</v>
      </c>
      <c r="BL67" s="306">
        <f t="shared" si="30"/>
        <v>77</v>
      </c>
      <c r="BM67" s="306">
        <f t="shared" si="31"/>
        <v>3</v>
      </c>
      <c r="BN67" s="306">
        <f t="shared" si="32"/>
        <v>0</v>
      </c>
      <c r="BO67" s="306">
        <f t="shared" si="33"/>
        <v>0</v>
      </c>
      <c r="BP67" s="306">
        <f t="shared" si="34"/>
        <v>1</v>
      </c>
      <c r="BQ67" s="307">
        <f t="shared" si="35"/>
        <v>0</v>
      </c>
      <c r="BR67" s="288">
        <f t="shared" si="36"/>
        <v>4</v>
      </c>
      <c r="BS67" s="84"/>
      <c r="BU67" s="1">
        <f t="shared" si="214"/>
        <v>138</v>
      </c>
      <c r="BV67" s="1">
        <f t="shared" si="191"/>
        <v>10</v>
      </c>
    </row>
    <row r="68" spans="1:77" ht="36" customHeight="1" x14ac:dyDescent="0.25">
      <c r="A68" s="108" t="s">
        <v>36</v>
      </c>
      <c r="B68" s="109" t="s">
        <v>141</v>
      </c>
      <c r="C68" s="109" t="s">
        <v>142</v>
      </c>
      <c r="D68" s="160" t="s">
        <v>111</v>
      </c>
      <c r="E68" s="161">
        <v>3000000000</v>
      </c>
      <c r="F68" s="162" t="s">
        <v>15</v>
      </c>
      <c r="G68" s="289">
        <f t="shared" si="9"/>
        <v>37</v>
      </c>
      <c r="H68" s="290">
        <v>17</v>
      </c>
      <c r="I68" s="291">
        <v>7</v>
      </c>
      <c r="J68" s="292">
        <v>4</v>
      </c>
      <c r="K68" s="292">
        <v>3</v>
      </c>
      <c r="L68" s="292">
        <v>2</v>
      </c>
      <c r="M68" s="293">
        <v>4</v>
      </c>
      <c r="N68" s="304">
        <f t="shared" si="10"/>
        <v>20</v>
      </c>
      <c r="O68" s="289">
        <f t="shared" si="11"/>
        <v>46</v>
      </c>
      <c r="P68" s="294">
        <v>41</v>
      </c>
      <c r="Q68" s="295">
        <v>4</v>
      </c>
      <c r="R68" s="296"/>
      <c r="S68" s="296"/>
      <c r="T68" s="296">
        <v>1</v>
      </c>
      <c r="U68" s="294"/>
      <c r="V68" s="407">
        <f t="shared" si="12"/>
        <v>5</v>
      </c>
      <c r="W68" s="289">
        <f t="shared" si="13"/>
        <v>0</v>
      </c>
      <c r="X68" s="297"/>
      <c r="Y68" s="298"/>
      <c r="Z68" s="299"/>
      <c r="AA68" s="299"/>
      <c r="AB68" s="299"/>
      <c r="AC68" s="300"/>
      <c r="AD68" s="304">
        <f t="shared" si="14"/>
        <v>0</v>
      </c>
      <c r="AE68" s="289">
        <f t="shared" si="15"/>
        <v>0</v>
      </c>
      <c r="AF68" s="297"/>
      <c r="AG68" s="298"/>
      <c r="AH68" s="299"/>
      <c r="AI68" s="299"/>
      <c r="AJ68" s="299"/>
      <c r="AK68" s="300"/>
      <c r="AL68" s="407">
        <f t="shared" si="16"/>
        <v>0</v>
      </c>
      <c r="AM68" s="289">
        <f t="shared" si="17"/>
        <v>0</v>
      </c>
      <c r="AN68" s="297"/>
      <c r="AO68" s="295"/>
      <c r="AP68" s="296"/>
      <c r="AQ68" s="296"/>
      <c r="AR68" s="296"/>
      <c r="AS68" s="294"/>
      <c r="AT68" s="412">
        <f t="shared" si="18"/>
        <v>0</v>
      </c>
      <c r="AU68" s="289">
        <f t="shared" si="19"/>
        <v>0</v>
      </c>
      <c r="AV68" s="297"/>
      <c r="AW68" s="301"/>
      <c r="AX68" s="292"/>
      <c r="AY68" s="292"/>
      <c r="AZ68" s="292"/>
      <c r="BA68" s="293"/>
      <c r="BB68" s="304">
        <f t="shared" si="20"/>
        <v>0</v>
      </c>
      <c r="BC68" s="289">
        <f t="shared" si="21"/>
        <v>37</v>
      </c>
      <c r="BD68" s="302">
        <f t="shared" si="22"/>
        <v>17</v>
      </c>
      <c r="BE68" s="302">
        <f t="shared" si="23"/>
        <v>7</v>
      </c>
      <c r="BF68" s="302">
        <f t="shared" si="24"/>
        <v>4</v>
      </c>
      <c r="BG68" s="302">
        <f t="shared" si="25"/>
        <v>3</v>
      </c>
      <c r="BH68" s="302">
        <f t="shared" si="26"/>
        <v>2</v>
      </c>
      <c r="BI68" s="303">
        <f t="shared" si="27"/>
        <v>4</v>
      </c>
      <c r="BJ68" s="304">
        <f t="shared" si="28"/>
        <v>20</v>
      </c>
      <c r="BK68" s="289">
        <f t="shared" si="29"/>
        <v>46</v>
      </c>
      <c r="BL68" s="302">
        <f t="shared" si="30"/>
        <v>41</v>
      </c>
      <c r="BM68" s="302">
        <f t="shared" si="31"/>
        <v>4</v>
      </c>
      <c r="BN68" s="302">
        <f t="shared" si="32"/>
        <v>0</v>
      </c>
      <c r="BO68" s="302">
        <f t="shared" si="33"/>
        <v>0</v>
      </c>
      <c r="BP68" s="302">
        <f t="shared" si="34"/>
        <v>1</v>
      </c>
      <c r="BQ68" s="303">
        <f t="shared" si="35"/>
        <v>0</v>
      </c>
      <c r="BR68" s="304">
        <f t="shared" si="36"/>
        <v>5</v>
      </c>
      <c r="BS68" s="84"/>
      <c r="BU68" s="1">
        <f t="shared" si="214"/>
        <v>83</v>
      </c>
      <c r="BV68" s="1">
        <f t="shared" si="191"/>
        <v>25</v>
      </c>
    </row>
    <row r="69" spans="1:77" ht="36" customHeight="1" x14ac:dyDescent="0.25">
      <c r="A69" s="124" t="s">
        <v>36</v>
      </c>
      <c r="B69" s="125" t="s">
        <v>141</v>
      </c>
      <c r="C69" s="125" t="s">
        <v>142</v>
      </c>
      <c r="D69" s="139" t="s">
        <v>147</v>
      </c>
      <c r="E69" s="140">
        <v>3101500006</v>
      </c>
      <c r="F69" s="128" t="s">
        <v>15</v>
      </c>
      <c r="G69" s="68">
        <f t="shared" si="9"/>
        <v>0</v>
      </c>
      <c r="H69" s="69"/>
      <c r="I69" s="70"/>
      <c r="J69" s="71"/>
      <c r="K69" s="71"/>
      <c r="L69" s="71"/>
      <c r="M69" s="72"/>
      <c r="N69" s="83">
        <f t="shared" si="10"/>
        <v>0</v>
      </c>
      <c r="O69" s="68">
        <f t="shared" si="11"/>
        <v>0</v>
      </c>
      <c r="P69" s="73"/>
      <c r="Q69" s="74"/>
      <c r="R69" s="75"/>
      <c r="S69" s="75"/>
      <c r="T69" s="75"/>
      <c r="U69" s="73"/>
      <c r="V69" s="387">
        <f t="shared" si="12"/>
        <v>0</v>
      </c>
      <c r="W69" s="68">
        <f t="shared" si="13"/>
        <v>6</v>
      </c>
      <c r="X69" s="76">
        <v>3</v>
      </c>
      <c r="Y69" s="77">
        <v>1</v>
      </c>
      <c r="Z69" s="78">
        <v>1</v>
      </c>
      <c r="AA69" s="78"/>
      <c r="AB69" s="78"/>
      <c r="AC69" s="79">
        <v>1</v>
      </c>
      <c r="AD69" s="83">
        <f t="shared" si="14"/>
        <v>3</v>
      </c>
      <c r="AE69" s="68">
        <f t="shared" si="15"/>
        <v>14</v>
      </c>
      <c r="AF69" s="76">
        <v>11</v>
      </c>
      <c r="AG69" s="77">
        <v>2</v>
      </c>
      <c r="AH69" s="78">
        <v>1</v>
      </c>
      <c r="AI69" s="78"/>
      <c r="AJ69" s="78"/>
      <c r="AK69" s="79"/>
      <c r="AL69" s="387">
        <f t="shared" si="16"/>
        <v>3</v>
      </c>
      <c r="AM69" s="68">
        <f t="shared" si="17"/>
        <v>4</v>
      </c>
      <c r="AN69" s="76">
        <v>1</v>
      </c>
      <c r="AO69" s="74">
        <v>2</v>
      </c>
      <c r="AP69" s="75"/>
      <c r="AQ69" s="75">
        <v>1</v>
      </c>
      <c r="AR69" s="75"/>
      <c r="AS69" s="73"/>
      <c r="AT69" s="392">
        <f t="shared" si="18"/>
        <v>3</v>
      </c>
      <c r="AU69" s="68">
        <f t="shared" si="19"/>
        <v>13</v>
      </c>
      <c r="AV69" s="76">
        <v>10</v>
      </c>
      <c r="AW69" s="80">
        <v>3</v>
      </c>
      <c r="AX69" s="71"/>
      <c r="AY69" s="71"/>
      <c r="AZ69" s="71"/>
      <c r="BA69" s="72"/>
      <c r="BB69" s="83">
        <f t="shared" si="20"/>
        <v>3</v>
      </c>
      <c r="BC69" s="68">
        <f t="shared" si="21"/>
        <v>10</v>
      </c>
      <c r="BD69" s="81">
        <f t="shared" si="22"/>
        <v>4</v>
      </c>
      <c r="BE69" s="81">
        <f t="shared" si="23"/>
        <v>3</v>
      </c>
      <c r="BF69" s="81">
        <f t="shared" si="24"/>
        <v>1</v>
      </c>
      <c r="BG69" s="81">
        <f t="shared" si="25"/>
        <v>1</v>
      </c>
      <c r="BH69" s="81">
        <f t="shared" si="26"/>
        <v>0</v>
      </c>
      <c r="BI69" s="82">
        <f t="shared" si="27"/>
        <v>1</v>
      </c>
      <c r="BJ69" s="83">
        <f t="shared" si="28"/>
        <v>6</v>
      </c>
      <c r="BK69" s="68">
        <f t="shared" si="29"/>
        <v>27</v>
      </c>
      <c r="BL69" s="81">
        <f t="shared" si="30"/>
        <v>21</v>
      </c>
      <c r="BM69" s="81">
        <f t="shared" si="31"/>
        <v>5</v>
      </c>
      <c r="BN69" s="81">
        <f t="shared" si="32"/>
        <v>1</v>
      </c>
      <c r="BO69" s="81">
        <f t="shared" si="33"/>
        <v>0</v>
      </c>
      <c r="BP69" s="81">
        <f t="shared" si="34"/>
        <v>0</v>
      </c>
      <c r="BQ69" s="82">
        <f t="shared" si="35"/>
        <v>0</v>
      </c>
      <c r="BR69" s="83">
        <f t="shared" si="36"/>
        <v>6</v>
      </c>
      <c r="BS69" s="84"/>
      <c r="BU69" s="1">
        <f t="shared" si="214"/>
        <v>37</v>
      </c>
      <c r="BV69" s="1">
        <f t="shared" si="191"/>
        <v>12</v>
      </c>
    </row>
    <row r="70" spans="1:77" ht="36" customHeight="1" x14ac:dyDescent="0.25">
      <c r="A70" s="124" t="s">
        <v>36</v>
      </c>
      <c r="B70" s="125" t="s">
        <v>141</v>
      </c>
      <c r="C70" s="125" t="s">
        <v>142</v>
      </c>
      <c r="D70" s="201" t="s">
        <v>149</v>
      </c>
      <c r="E70" s="175">
        <v>3101500006</v>
      </c>
      <c r="F70" s="128" t="s">
        <v>15</v>
      </c>
      <c r="G70" s="68">
        <f t="shared" si="9"/>
        <v>0</v>
      </c>
      <c r="H70" s="69"/>
      <c r="I70" s="70"/>
      <c r="J70" s="71"/>
      <c r="K70" s="71"/>
      <c r="L70" s="71"/>
      <c r="M70" s="72"/>
      <c r="N70" s="83">
        <f t="shared" si="10"/>
        <v>0</v>
      </c>
      <c r="O70" s="68">
        <f t="shared" si="11"/>
        <v>0</v>
      </c>
      <c r="P70" s="73"/>
      <c r="Q70" s="74"/>
      <c r="R70" s="75"/>
      <c r="S70" s="75"/>
      <c r="T70" s="75"/>
      <c r="U70" s="73"/>
      <c r="V70" s="387">
        <f t="shared" si="12"/>
        <v>0</v>
      </c>
      <c r="W70" s="68">
        <f t="shared" si="13"/>
        <v>0</v>
      </c>
      <c r="X70" s="76"/>
      <c r="Y70" s="77"/>
      <c r="Z70" s="78"/>
      <c r="AA70" s="78"/>
      <c r="AB70" s="78"/>
      <c r="AC70" s="79"/>
      <c r="AD70" s="83">
        <f t="shared" si="14"/>
        <v>0</v>
      </c>
      <c r="AE70" s="68">
        <f t="shared" si="15"/>
        <v>0</v>
      </c>
      <c r="AF70" s="76"/>
      <c r="AG70" s="77"/>
      <c r="AH70" s="78"/>
      <c r="AI70" s="78"/>
      <c r="AJ70" s="78"/>
      <c r="AK70" s="79"/>
      <c r="AL70" s="387">
        <f t="shared" si="16"/>
        <v>0</v>
      </c>
      <c r="AM70" s="68">
        <f t="shared" si="17"/>
        <v>1</v>
      </c>
      <c r="AN70" s="76"/>
      <c r="AO70" s="74"/>
      <c r="AP70" s="75">
        <v>1</v>
      </c>
      <c r="AQ70" s="75"/>
      <c r="AR70" s="75"/>
      <c r="AS70" s="73"/>
      <c r="AT70" s="392">
        <f t="shared" si="18"/>
        <v>1</v>
      </c>
      <c r="AU70" s="68">
        <f t="shared" si="19"/>
        <v>0</v>
      </c>
      <c r="AV70" s="76"/>
      <c r="AW70" s="80"/>
      <c r="AX70" s="71"/>
      <c r="AY70" s="71"/>
      <c r="AZ70" s="71"/>
      <c r="BA70" s="72"/>
      <c r="BB70" s="83">
        <f t="shared" si="20"/>
        <v>0</v>
      </c>
      <c r="BC70" s="68">
        <f t="shared" si="21"/>
        <v>1</v>
      </c>
      <c r="BD70" s="81">
        <f t="shared" si="22"/>
        <v>0</v>
      </c>
      <c r="BE70" s="81">
        <f t="shared" si="23"/>
        <v>0</v>
      </c>
      <c r="BF70" s="81">
        <f t="shared" si="24"/>
        <v>1</v>
      </c>
      <c r="BG70" s="81">
        <f t="shared" si="25"/>
        <v>0</v>
      </c>
      <c r="BH70" s="81">
        <f t="shared" si="26"/>
        <v>0</v>
      </c>
      <c r="BI70" s="82">
        <f t="shared" si="27"/>
        <v>0</v>
      </c>
      <c r="BJ70" s="83">
        <f t="shared" si="28"/>
        <v>1</v>
      </c>
      <c r="BK70" s="68">
        <f t="shared" si="29"/>
        <v>0</v>
      </c>
      <c r="BL70" s="81">
        <f t="shared" si="30"/>
        <v>0</v>
      </c>
      <c r="BM70" s="81">
        <f t="shared" si="31"/>
        <v>0</v>
      </c>
      <c r="BN70" s="81">
        <f t="shared" si="32"/>
        <v>0</v>
      </c>
      <c r="BO70" s="81">
        <f t="shared" si="33"/>
        <v>0</v>
      </c>
      <c r="BP70" s="81">
        <f t="shared" si="34"/>
        <v>0</v>
      </c>
      <c r="BQ70" s="82">
        <f t="shared" si="35"/>
        <v>0</v>
      </c>
      <c r="BR70" s="83">
        <f t="shared" si="36"/>
        <v>0</v>
      </c>
      <c r="BS70" s="84"/>
      <c r="BU70" s="1">
        <f t="shared" si="214"/>
        <v>1</v>
      </c>
      <c r="BV70" s="1">
        <f t="shared" si="191"/>
        <v>1</v>
      </c>
    </row>
    <row r="71" spans="1:77" ht="36" customHeight="1" x14ac:dyDescent="0.25">
      <c r="A71" s="144" t="s">
        <v>36</v>
      </c>
      <c r="B71" s="145" t="s">
        <v>141</v>
      </c>
      <c r="C71" s="145" t="s">
        <v>142</v>
      </c>
      <c r="D71" s="174" t="s">
        <v>87</v>
      </c>
      <c r="E71" s="175">
        <v>3062300005</v>
      </c>
      <c r="F71" s="141" t="s">
        <v>15</v>
      </c>
      <c r="G71" s="68">
        <f t="shared" si="9"/>
        <v>0</v>
      </c>
      <c r="H71" s="69"/>
      <c r="I71" s="70"/>
      <c r="J71" s="71"/>
      <c r="K71" s="71"/>
      <c r="L71" s="71"/>
      <c r="M71" s="72"/>
      <c r="N71" s="83">
        <f t="shared" si="10"/>
        <v>0</v>
      </c>
      <c r="O71" s="68">
        <f t="shared" si="11"/>
        <v>0</v>
      </c>
      <c r="P71" s="73"/>
      <c r="Q71" s="74"/>
      <c r="R71" s="75"/>
      <c r="S71" s="75"/>
      <c r="T71" s="75"/>
      <c r="U71" s="73"/>
      <c r="V71" s="387">
        <f t="shared" si="12"/>
        <v>0</v>
      </c>
      <c r="W71" s="68">
        <f t="shared" si="13"/>
        <v>16</v>
      </c>
      <c r="X71" s="76">
        <v>9</v>
      </c>
      <c r="Y71" s="77">
        <v>2</v>
      </c>
      <c r="Z71" s="78">
        <v>1</v>
      </c>
      <c r="AA71" s="78">
        <v>2</v>
      </c>
      <c r="AB71" s="78">
        <v>2</v>
      </c>
      <c r="AC71" s="79"/>
      <c r="AD71" s="83">
        <f t="shared" si="14"/>
        <v>7</v>
      </c>
      <c r="AE71" s="68">
        <f t="shared" si="15"/>
        <v>6</v>
      </c>
      <c r="AF71" s="76">
        <v>5</v>
      </c>
      <c r="AG71" s="77"/>
      <c r="AH71" s="78"/>
      <c r="AI71" s="78"/>
      <c r="AJ71" s="78">
        <v>1</v>
      </c>
      <c r="AK71" s="79"/>
      <c r="AL71" s="387">
        <f t="shared" si="16"/>
        <v>1</v>
      </c>
      <c r="AM71" s="68">
        <f t="shared" si="17"/>
        <v>6</v>
      </c>
      <c r="AN71" s="76">
        <v>2</v>
      </c>
      <c r="AO71" s="74">
        <v>3</v>
      </c>
      <c r="AP71" s="75">
        <v>1</v>
      </c>
      <c r="AQ71" s="75"/>
      <c r="AR71" s="75"/>
      <c r="AS71" s="73"/>
      <c r="AT71" s="392">
        <f t="shared" si="18"/>
        <v>4</v>
      </c>
      <c r="AU71" s="68">
        <f t="shared" si="19"/>
        <v>6</v>
      </c>
      <c r="AV71" s="76">
        <v>5</v>
      </c>
      <c r="AW71" s="80"/>
      <c r="AX71" s="71"/>
      <c r="AY71" s="71"/>
      <c r="AZ71" s="71">
        <v>1</v>
      </c>
      <c r="BA71" s="72"/>
      <c r="BB71" s="83">
        <f t="shared" si="20"/>
        <v>1</v>
      </c>
      <c r="BC71" s="68">
        <f t="shared" si="21"/>
        <v>22</v>
      </c>
      <c r="BD71" s="81">
        <f t="shared" si="22"/>
        <v>11</v>
      </c>
      <c r="BE71" s="81">
        <f t="shared" si="23"/>
        <v>5</v>
      </c>
      <c r="BF71" s="81">
        <f t="shared" si="24"/>
        <v>2</v>
      </c>
      <c r="BG71" s="81">
        <f t="shared" si="25"/>
        <v>2</v>
      </c>
      <c r="BH71" s="81">
        <f t="shared" si="26"/>
        <v>2</v>
      </c>
      <c r="BI71" s="82">
        <f t="shared" si="27"/>
        <v>0</v>
      </c>
      <c r="BJ71" s="83">
        <f t="shared" si="28"/>
        <v>11</v>
      </c>
      <c r="BK71" s="68">
        <f t="shared" si="29"/>
        <v>12</v>
      </c>
      <c r="BL71" s="81">
        <f t="shared" si="30"/>
        <v>10</v>
      </c>
      <c r="BM71" s="81">
        <f t="shared" si="31"/>
        <v>0</v>
      </c>
      <c r="BN71" s="81">
        <f t="shared" si="32"/>
        <v>0</v>
      </c>
      <c r="BO71" s="81">
        <f t="shared" si="33"/>
        <v>0</v>
      </c>
      <c r="BP71" s="81">
        <f t="shared" si="34"/>
        <v>2</v>
      </c>
      <c r="BQ71" s="82">
        <f t="shared" si="35"/>
        <v>0</v>
      </c>
      <c r="BR71" s="83">
        <f t="shared" si="36"/>
        <v>2</v>
      </c>
      <c r="BS71" s="84"/>
      <c r="BU71" s="1">
        <f t="shared" si="214"/>
        <v>34</v>
      </c>
      <c r="BV71" s="1">
        <f t="shared" si="191"/>
        <v>13</v>
      </c>
    </row>
    <row r="72" spans="1:77" ht="36" customHeight="1" thickBot="1" x14ac:dyDescent="0.3">
      <c r="A72" s="144" t="s">
        <v>36</v>
      </c>
      <c r="B72" s="145" t="s">
        <v>141</v>
      </c>
      <c r="C72" s="145" t="s">
        <v>142</v>
      </c>
      <c r="D72" s="174" t="s">
        <v>46</v>
      </c>
      <c r="E72" s="175">
        <v>3051200001</v>
      </c>
      <c r="F72" s="141" t="s">
        <v>15</v>
      </c>
      <c r="G72" s="272">
        <f t="shared" si="9"/>
        <v>0</v>
      </c>
      <c r="H72" s="273"/>
      <c r="I72" s="274"/>
      <c r="J72" s="275"/>
      <c r="K72" s="275"/>
      <c r="L72" s="275"/>
      <c r="M72" s="276"/>
      <c r="N72" s="287">
        <f t="shared" si="10"/>
        <v>0</v>
      </c>
      <c r="O72" s="272">
        <f t="shared" si="11"/>
        <v>0</v>
      </c>
      <c r="P72" s="277"/>
      <c r="Q72" s="278"/>
      <c r="R72" s="279"/>
      <c r="S72" s="279"/>
      <c r="T72" s="279"/>
      <c r="U72" s="277"/>
      <c r="V72" s="393">
        <f t="shared" si="12"/>
        <v>0</v>
      </c>
      <c r="W72" s="272">
        <f t="shared" si="13"/>
        <v>18</v>
      </c>
      <c r="X72" s="280">
        <v>6</v>
      </c>
      <c r="Y72" s="281">
        <v>4</v>
      </c>
      <c r="Z72" s="282">
        <v>2</v>
      </c>
      <c r="AA72" s="282">
        <v>5</v>
      </c>
      <c r="AB72" s="282">
        <v>1</v>
      </c>
      <c r="AC72" s="283"/>
      <c r="AD72" s="287">
        <f t="shared" si="14"/>
        <v>12</v>
      </c>
      <c r="AE72" s="272">
        <f t="shared" si="15"/>
        <v>10</v>
      </c>
      <c r="AF72" s="280">
        <v>7</v>
      </c>
      <c r="AG72" s="281">
        <v>1</v>
      </c>
      <c r="AH72" s="282"/>
      <c r="AI72" s="282">
        <v>1</v>
      </c>
      <c r="AJ72" s="282">
        <v>1</v>
      </c>
      <c r="AK72" s="283"/>
      <c r="AL72" s="393">
        <f t="shared" si="16"/>
        <v>3</v>
      </c>
      <c r="AM72" s="272">
        <f t="shared" si="17"/>
        <v>16</v>
      </c>
      <c r="AN72" s="280">
        <v>12</v>
      </c>
      <c r="AO72" s="278">
        <v>2</v>
      </c>
      <c r="AP72" s="279">
        <v>2</v>
      </c>
      <c r="AQ72" s="279"/>
      <c r="AR72" s="279"/>
      <c r="AS72" s="277"/>
      <c r="AT72" s="394">
        <f t="shared" si="18"/>
        <v>4</v>
      </c>
      <c r="AU72" s="272">
        <f t="shared" si="19"/>
        <v>5</v>
      </c>
      <c r="AV72" s="280">
        <v>3</v>
      </c>
      <c r="AW72" s="284">
        <v>2</v>
      </c>
      <c r="AX72" s="275"/>
      <c r="AY72" s="275"/>
      <c r="AZ72" s="275"/>
      <c r="BA72" s="276"/>
      <c r="BB72" s="287">
        <f t="shared" si="20"/>
        <v>2</v>
      </c>
      <c r="BC72" s="272">
        <f t="shared" si="21"/>
        <v>34</v>
      </c>
      <c r="BD72" s="285">
        <f t="shared" si="22"/>
        <v>18</v>
      </c>
      <c r="BE72" s="285">
        <f t="shared" si="23"/>
        <v>6</v>
      </c>
      <c r="BF72" s="285">
        <f t="shared" si="24"/>
        <v>4</v>
      </c>
      <c r="BG72" s="285">
        <f t="shared" si="25"/>
        <v>5</v>
      </c>
      <c r="BH72" s="285">
        <f t="shared" si="26"/>
        <v>1</v>
      </c>
      <c r="BI72" s="286">
        <f t="shared" si="27"/>
        <v>0</v>
      </c>
      <c r="BJ72" s="287">
        <f t="shared" si="28"/>
        <v>16</v>
      </c>
      <c r="BK72" s="272">
        <f t="shared" si="29"/>
        <v>15</v>
      </c>
      <c r="BL72" s="285">
        <f t="shared" si="30"/>
        <v>10</v>
      </c>
      <c r="BM72" s="285">
        <f t="shared" si="31"/>
        <v>3</v>
      </c>
      <c r="BN72" s="285">
        <f t="shared" si="32"/>
        <v>0</v>
      </c>
      <c r="BO72" s="285">
        <f t="shared" si="33"/>
        <v>1</v>
      </c>
      <c r="BP72" s="285">
        <f t="shared" si="34"/>
        <v>1</v>
      </c>
      <c r="BQ72" s="286">
        <f t="shared" si="35"/>
        <v>0</v>
      </c>
      <c r="BR72" s="287">
        <f t="shared" si="36"/>
        <v>5</v>
      </c>
      <c r="BS72" s="84"/>
      <c r="BU72" s="1">
        <f t="shared" si="214"/>
        <v>49</v>
      </c>
      <c r="BV72" s="1">
        <f>SUM(BJ72,BR72)</f>
        <v>21</v>
      </c>
    </row>
    <row r="73" spans="1:77" ht="36" customHeight="1" thickBot="1" x14ac:dyDescent="0.3">
      <c r="A73" s="464"/>
      <c r="B73" s="465"/>
      <c r="C73" s="465"/>
      <c r="D73" s="465"/>
      <c r="E73" s="465"/>
      <c r="F73" s="466"/>
      <c r="G73" s="305">
        <f t="shared" ref="G73" si="266">H73+N73</f>
        <v>37</v>
      </c>
      <c r="H73" s="395">
        <f>SUM(H68:H72)</f>
        <v>17</v>
      </c>
      <c r="I73" s="396">
        <f>SUM(I68:I72)</f>
        <v>7</v>
      </c>
      <c r="J73" s="397">
        <f>SUM(J68:J72)</f>
        <v>4</v>
      </c>
      <c r="K73" s="397">
        <f>SUM(K68:K72)</f>
        <v>3</v>
      </c>
      <c r="L73" s="397">
        <f t="shared" ref="L73" si="267">SUM(L68:L72)</f>
        <v>2</v>
      </c>
      <c r="M73" s="395">
        <f t="shared" ref="M73" si="268">SUM(M68:M72)</f>
        <v>4</v>
      </c>
      <c r="N73" s="288">
        <f t="shared" ref="N73" si="269">SUM(I73:M73)</f>
        <v>20</v>
      </c>
      <c r="O73" s="305">
        <f t="shared" ref="O73" si="270">P73+V73</f>
        <v>46</v>
      </c>
      <c r="P73" s="395">
        <f>SUM(P68:P72)</f>
        <v>41</v>
      </c>
      <c r="Q73" s="396">
        <f>SUM(Q68:Q72)</f>
        <v>4</v>
      </c>
      <c r="R73" s="397">
        <f t="shared" ref="R73" si="271">SUM(R68:R72)</f>
        <v>0</v>
      </c>
      <c r="S73" s="397">
        <f t="shared" ref="S73" si="272">SUM(S68:S72)</f>
        <v>0</v>
      </c>
      <c r="T73" s="397">
        <f>SUM(T68:T72)</f>
        <v>1</v>
      </c>
      <c r="U73" s="395">
        <f t="shared" ref="U73" si="273">SUM(U68:U72)</f>
        <v>0</v>
      </c>
      <c r="V73" s="398">
        <f t="shared" ref="V73" si="274">SUM(Q73:U73)</f>
        <v>5</v>
      </c>
      <c r="W73" s="305">
        <f t="shared" ref="W73" si="275">X73+AD73</f>
        <v>40</v>
      </c>
      <c r="X73" s="395">
        <f>SUM(X68:X72)</f>
        <v>18</v>
      </c>
      <c r="Y73" s="396">
        <f>SUM(Y68:Y72)</f>
        <v>7</v>
      </c>
      <c r="Z73" s="397">
        <f>SUM(Z68:Z72)</f>
        <v>4</v>
      </c>
      <c r="AA73" s="397">
        <f t="shared" ref="AA73" si="276">SUM(AA68:AA72)</f>
        <v>7</v>
      </c>
      <c r="AB73" s="397">
        <f t="shared" ref="AB73" si="277">SUM(AB68:AB72)</f>
        <v>3</v>
      </c>
      <c r="AC73" s="395">
        <f t="shared" ref="AC73" si="278">SUM(AC68:AC72)</f>
        <v>1</v>
      </c>
      <c r="AD73" s="288">
        <f t="shared" ref="AD73" si="279">SUM(Y73:AC73)</f>
        <v>22</v>
      </c>
      <c r="AE73" s="305">
        <f t="shared" ref="AE73" si="280">AF73+AL73</f>
        <v>30</v>
      </c>
      <c r="AF73" s="395">
        <f>SUM(AF68:AF72)</f>
        <v>23</v>
      </c>
      <c r="AG73" s="396">
        <f>SUM(AG68:AG72)</f>
        <v>3</v>
      </c>
      <c r="AH73" s="397">
        <f t="shared" ref="AH73" si="281">SUM(AH68:AH72)</f>
        <v>1</v>
      </c>
      <c r="AI73" s="397">
        <f t="shared" ref="AI73" si="282">SUM(AI68:AI72)</f>
        <v>1</v>
      </c>
      <c r="AJ73" s="397">
        <f t="shared" ref="AJ73" si="283">SUM(AJ68:AJ72)</f>
        <v>2</v>
      </c>
      <c r="AK73" s="395">
        <f t="shared" ref="AK73" si="284">SUM(AK68:AK72)</f>
        <v>0</v>
      </c>
      <c r="AL73" s="398">
        <f t="shared" ref="AL73" si="285">SUM(AG73:AK73)</f>
        <v>7</v>
      </c>
      <c r="AM73" s="305">
        <f t="shared" ref="AM73" si="286">AN73+AT73</f>
        <v>27</v>
      </c>
      <c r="AN73" s="395">
        <f>SUM(AN68:AN72)</f>
        <v>15</v>
      </c>
      <c r="AO73" s="396">
        <f>SUM(AO68:AO72)</f>
        <v>7</v>
      </c>
      <c r="AP73" s="397">
        <f t="shared" ref="AP73" si="287">SUM(AP68:AP72)</f>
        <v>4</v>
      </c>
      <c r="AQ73" s="397">
        <f>SUM(AQ68:AQ72)</f>
        <v>1</v>
      </c>
      <c r="AR73" s="397">
        <f t="shared" ref="AR73" si="288">SUM(AR68:AR72)</f>
        <v>0</v>
      </c>
      <c r="AS73" s="395">
        <f t="shared" ref="AS73" si="289">SUM(AS68:AS72)</f>
        <v>0</v>
      </c>
      <c r="AT73" s="399">
        <f t="shared" ref="AT73" si="290">SUM(AO73:AS73)</f>
        <v>12</v>
      </c>
      <c r="AU73" s="305">
        <f t="shared" ref="AU73" si="291">AV73+BB73</f>
        <v>24</v>
      </c>
      <c r="AV73" s="395">
        <f>SUM(AV68:AV72)</f>
        <v>18</v>
      </c>
      <c r="AW73" s="396">
        <f>SUM(AW68:AW72)</f>
        <v>5</v>
      </c>
      <c r="AX73" s="397">
        <f>SUM(AX68:AX72)</f>
        <v>0</v>
      </c>
      <c r="AY73" s="397">
        <f t="shared" ref="AY73" si="292">SUM(AY68:AY72)</f>
        <v>0</v>
      </c>
      <c r="AZ73" s="397">
        <f t="shared" ref="AZ73" si="293">SUM(AZ68:AZ72)</f>
        <v>1</v>
      </c>
      <c r="BA73" s="395">
        <f t="shared" ref="BA73" si="294">SUM(BA68:BA72)</f>
        <v>0</v>
      </c>
      <c r="BB73" s="288">
        <f t="shared" si="20"/>
        <v>6</v>
      </c>
      <c r="BC73" s="305">
        <f t="shared" si="21"/>
        <v>104</v>
      </c>
      <c r="BD73" s="306">
        <f t="shared" si="22"/>
        <v>50</v>
      </c>
      <c r="BE73" s="306">
        <f t="shared" si="23"/>
        <v>21</v>
      </c>
      <c r="BF73" s="306">
        <f t="shared" si="24"/>
        <v>12</v>
      </c>
      <c r="BG73" s="306">
        <f t="shared" si="25"/>
        <v>11</v>
      </c>
      <c r="BH73" s="306">
        <f t="shared" si="26"/>
        <v>5</v>
      </c>
      <c r="BI73" s="307">
        <f t="shared" si="27"/>
        <v>5</v>
      </c>
      <c r="BJ73" s="288">
        <f t="shared" si="28"/>
        <v>54</v>
      </c>
      <c r="BK73" s="305">
        <f t="shared" si="29"/>
        <v>100</v>
      </c>
      <c r="BL73" s="306">
        <f t="shared" si="30"/>
        <v>82</v>
      </c>
      <c r="BM73" s="306">
        <f t="shared" si="31"/>
        <v>12</v>
      </c>
      <c r="BN73" s="306">
        <f t="shared" si="32"/>
        <v>1</v>
      </c>
      <c r="BO73" s="306">
        <f t="shared" si="33"/>
        <v>1</v>
      </c>
      <c r="BP73" s="306">
        <f t="shared" si="34"/>
        <v>4</v>
      </c>
      <c r="BQ73" s="307">
        <f t="shared" si="35"/>
        <v>0</v>
      </c>
      <c r="BR73" s="288">
        <f t="shared" si="36"/>
        <v>18</v>
      </c>
      <c r="BS73" s="84"/>
      <c r="BU73" s="1">
        <f t="shared" si="214"/>
        <v>204</v>
      </c>
      <c r="BV73" s="1">
        <f>SUM(BJ73,BR73)</f>
        <v>72</v>
      </c>
    </row>
    <row r="74" spans="1:77" ht="36" customHeight="1" thickBot="1" x14ac:dyDescent="0.3">
      <c r="A74" s="204" t="s">
        <v>36</v>
      </c>
      <c r="B74" s="205" t="s">
        <v>150</v>
      </c>
      <c r="C74" s="205" t="s">
        <v>151</v>
      </c>
      <c r="D74" s="206" t="s">
        <v>111</v>
      </c>
      <c r="E74" s="207">
        <v>3000000000</v>
      </c>
      <c r="F74" s="208" t="s">
        <v>15</v>
      </c>
      <c r="G74" s="289">
        <f t="shared" si="9"/>
        <v>49</v>
      </c>
      <c r="H74" s="290">
        <v>36</v>
      </c>
      <c r="I74" s="291">
        <v>5</v>
      </c>
      <c r="J74" s="292">
        <v>5</v>
      </c>
      <c r="K74" s="292"/>
      <c r="L74" s="292">
        <v>1</v>
      </c>
      <c r="M74" s="293">
        <v>2</v>
      </c>
      <c r="N74" s="304">
        <f t="shared" si="10"/>
        <v>13</v>
      </c>
      <c r="O74" s="289">
        <f t="shared" si="11"/>
        <v>40</v>
      </c>
      <c r="P74" s="294">
        <v>37</v>
      </c>
      <c r="Q74" s="295">
        <v>3</v>
      </c>
      <c r="R74" s="296"/>
      <c r="S74" s="296"/>
      <c r="T74" s="296"/>
      <c r="U74" s="294"/>
      <c r="V74" s="407">
        <f t="shared" si="12"/>
        <v>3</v>
      </c>
      <c r="W74" s="289">
        <f t="shared" si="13"/>
        <v>0</v>
      </c>
      <c r="X74" s="297"/>
      <c r="Y74" s="298"/>
      <c r="Z74" s="299"/>
      <c r="AA74" s="299"/>
      <c r="AB74" s="299"/>
      <c r="AC74" s="300"/>
      <c r="AD74" s="304">
        <f t="shared" si="14"/>
        <v>0</v>
      </c>
      <c r="AE74" s="289">
        <f t="shared" si="15"/>
        <v>0</v>
      </c>
      <c r="AF74" s="297"/>
      <c r="AG74" s="298"/>
      <c r="AH74" s="299"/>
      <c r="AI74" s="299"/>
      <c r="AJ74" s="299"/>
      <c r="AK74" s="300"/>
      <c r="AL74" s="407">
        <f t="shared" si="16"/>
        <v>0</v>
      </c>
      <c r="AM74" s="289">
        <f t="shared" si="17"/>
        <v>0</v>
      </c>
      <c r="AN74" s="297"/>
      <c r="AO74" s="295"/>
      <c r="AP74" s="296"/>
      <c r="AQ74" s="296"/>
      <c r="AR74" s="296"/>
      <c r="AS74" s="294"/>
      <c r="AT74" s="412">
        <f t="shared" si="18"/>
        <v>0</v>
      </c>
      <c r="AU74" s="289">
        <f t="shared" si="19"/>
        <v>0</v>
      </c>
      <c r="AV74" s="297"/>
      <c r="AW74" s="301"/>
      <c r="AX74" s="292"/>
      <c r="AY74" s="292"/>
      <c r="AZ74" s="292"/>
      <c r="BA74" s="293"/>
      <c r="BB74" s="304">
        <f t="shared" si="20"/>
        <v>0</v>
      </c>
      <c r="BC74" s="289">
        <f t="shared" si="21"/>
        <v>49</v>
      </c>
      <c r="BD74" s="302">
        <f t="shared" si="22"/>
        <v>36</v>
      </c>
      <c r="BE74" s="302">
        <f t="shared" si="23"/>
        <v>5</v>
      </c>
      <c r="BF74" s="302">
        <f t="shared" si="24"/>
        <v>5</v>
      </c>
      <c r="BG74" s="302">
        <f t="shared" si="25"/>
        <v>0</v>
      </c>
      <c r="BH74" s="302">
        <f t="shared" si="26"/>
        <v>1</v>
      </c>
      <c r="BI74" s="303">
        <f t="shared" si="27"/>
        <v>2</v>
      </c>
      <c r="BJ74" s="304">
        <f t="shared" si="28"/>
        <v>13</v>
      </c>
      <c r="BK74" s="289">
        <f t="shared" si="29"/>
        <v>40</v>
      </c>
      <c r="BL74" s="302">
        <f t="shared" si="30"/>
        <v>37</v>
      </c>
      <c r="BM74" s="302">
        <f t="shared" si="31"/>
        <v>3</v>
      </c>
      <c r="BN74" s="302">
        <f t="shared" si="32"/>
        <v>0</v>
      </c>
      <c r="BO74" s="302">
        <f t="shared" si="33"/>
        <v>0</v>
      </c>
      <c r="BP74" s="302">
        <f t="shared" si="34"/>
        <v>0</v>
      </c>
      <c r="BQ74" s="303">
        <f t="shared" si="35"/>
        <v>0</v>
      </c>
      <c r="BR74" s="304">
        <f t="shared" si="36"/>
        <v>3</v>
      </c>
      <c r="BS74" s="84"/>
      <c r="BU74" s="1">
        <f>BC74+BK74</f>
        <v>89</v>
      </c>
      <c r="BV74" s="1">
        <f>SUM(BJ74,BR74)</f>
        <v>16</v>
      </c>
    </row>
    <row r="75" spans="1:77" ht="36" customHeight="1" thickBot="1" x14ac:dyDescent="0.3">
      <c r="A75" s="210" t="s">
        <v>36</v>
      </c>
      <c r="B75" s="211" t="s">
        <v>150</v>
      </c>
      <c r="C75" s="211" t="s">
        <v>151</v>
      </c>
      <c r="D75" s="212" t="s">
        <v>163</v>
      </c>
      <c r="E75" s="213">
        <v>352400002</v>
      </c>
      <c r="F75" s="214" t="s">
        <v>15</v>
      </c>
      <c r="G75" s="68">
        <f t="shared" si="9"/>
        <v>0</v>
      </c>
      <c r="H75" s="69"/>
      <c r="I75" s="70"/>
      <c r="J75" s="71"/>
      <c r="K75" s="71"/>
      <c r="L75" s="71"/>
      <c r="M75" s="72"/>
      <c r="N75" s="83">
        <f t="shared" si="10"/>
        <v>0</v>
      </c>
      <c r="O75" s="68">
        <f t="shared" si="11"/>
        <v>0</v>
      </c>
      <c r="P75" s="73"/>
      <c r="Q75" s="74"/>
      <c r="R75" s="75"/>
      <c r="S75" s="75"/>
      <c r="T75" s="75"/>
      <c r="U75" s="73"/>
      <c r="V75" s="387">
        <f t="shared" si="12"/>
        <v>0</v>
      </c>
      <c r="W75" s="68">
        <f t="shared" si="13"/>
        <v>32</v>
      </c>
      <c r="X75" s="76">
        <v>30</v>
      </c>
      <c r="Y75" s="77">
        <v>2</v>
      </c>
      <c r="Z75" s="78"/>
      <c r="AA75" s="78"/>
      <c r="AB75" s="78"/>
      <c r="AC75" s="79"/>
      <c r="AD75" s="83">
        <f t="shared" si="14"/>
        <v>2</v>
      </c>
      <c r="AE75" s="68">
        <f t="shared" si="15"/>
        <v>15</v>
      </c>
      <c r="AF75" s="76">
        <v>15</v>
      </c>
      <c r="AG75" s="77"/>
      <c r="AH75" s="78"/>
      <c r="AI75" s="78"/>
      <c r="AJ75" s="78"/>
      <c r="AK75" s="79"/>
      <c r="AL75" s="387">
        <f t="shared" si="16"/>
        <v>0</v>
      </c>
      <c r="AM75" s="68">
        <f t="shared" si="17"/>
        <v>0</v>
      </c>
      <c r="AN75" s="76"/>
      <c r="AO75" s="74"/>
      <c r="AP75" s="75"/>
      <c r="AQ75" s="75"/>
      <c r="AR75" s="75"/>
      <c r="AS75" s="73"/>
      <c r="AT75" s="392">
        <f t="shared" si="18"/>
        <v>0</v>
      </c>
      <c r="AU75" s="68">
        <f t="shared" si="19"/>
        <v>0</v>
      </c>
      <c r="AV75" s="76"/>
      <c r="AW75" s="80"/>
      <c r="AX75" s="71"/>
      <c r="AY75" s="71"/>
      <c r="AZ75" s="71"/>
      <c r="BA75" s="72"/>
      <c r="BB75" s="83">
        <f t="shared" si="20"/>
        <v>0</v>
      </c>
      <c r="BC75" s="68">
        <f t="shared" si="21"/>
        <v>32</v>
      </c>
      <c r="BD75" s="81">
        <f t="shared" si="22"/>
        <v>30</v>
      </c>
      <c r="BE75" s="81">
        <f t="shared" si="23"/>
        <v>2</v>
      </c>
      <c r="BF75" s="81">
        <f t="shared" si="24"/>
        <v>0</v>
      </c>
      <c r="BG75" s="81">
        <f t="shared" si="25"/>
        <v>0</v>
      </c>
      <c r="BH75" s="81">
        <f t="shared" si="26"/>
        <v>0</v>
      </c>
      <c r="BI75" s="82">
        <f t="shared" si="27"/>
        <v>0</v>
      </c>
      <c r="BJ75" s="83">
        <f t="shared" si="28"/>
        <v>2</v>
      </c>
      <c r="BK75" s="68">
        <f t="shared" si="29"/>
        <v>15</v>
      </c>
      <c r="BL75" s="81">
        <f t="shared" si="30"/>
        <v>15</v>
      </c>
      <c r="BM75" s="81">
        <f t="shared" si="31"/>
        <v>0</v>
      </c>
      <c r="BN75" s="81">
        <f t="shared" si="32"/>
        <v>0</v>
      </c>
      <c r="BO75" s="81">
        <f t="shared" si="33"/>
        <v>0</v>
      </c>
      <c r="BP75" s="81">
        <f t="shared" si="34"/>
        <v>0</v>
      </c>
      <c r="BQ75" s="82">
        <f t="shared" si="35"/>
        <v>0</v>
      </c>
      <c r="BR75" s="83">
        <f t="shared" si="36"/>
        <v>0</v>
      </c>
      <c r="BS75" s="84"/>
      <c r="BU75" s="1">
        <f>BC75+BK75</f>
        <v>47</v>
      </c>
      <c r="BV75" s="1">
        <f t="shared" si="191"/>
        <v>2</v>
      </c>
    </row>
    <row r="76" spans="1:77" ht="36" customHeight="1" thickBot="1" x14ac:dyDescent="0.3">
      <c r="A76" s="215" t="s">
        <v>36</v>
      </c>
      <c r="B76" s="173" t="s">
        <v>150</v>
      </c>
      <c r="C76" s="173" t="s">
        <v>151</v>
      </c>
      <c r="D76" s="146" t="s">
        <v>145</v>
      </c>
      <c r="E76" s="147">
        <v>321300001</v>
      </c>
      <c r="F76" s="216" t="s">
        <v>15</v>
      </c>
      <c r="G76" s="272">
        <f t="shared" si="9"/>
        <v>0</v>
      </c>
      <c r="H76" s="273"/>
      <c r="I76" s="274"/>
      <c r="J76" s="275"/>
      <c r="K76" s="275"/>
      <c r="L76" s="275"/>
      <c r="M76" s="276"/>
      <c r="N76" s="287">
        <f t="shared" si="10"/>
        <v>0</v>
      </c>
      <c r="O76" s="272">
        <f t="shared" si="11"/>
        <v>0</v>
      </c>
      <c r="P76" s="277"/>
      <c r="Q76" s="278"/>
      <c r="R76" s="279"/>
      <c r="S76" s="279"/>
      <c r="T76" s="279"/>
      <c r="U76" s="277"/>
      <c r="V76" s="393">
        <f t="shared" si="12"/>
        <v>0</v>
      </c>
      <c r="W76" s="272">
        <f t="shared" si="13"/>
        <v>4</v>
      </c>
      <c r="X76" s="280">
        <v>4</v>
      </c>
      <c r="Y76" s="281"/>
      <c r="Z76" s="282"/>
      <c r="AA76" s="282"/>
      <c r="AB76" s="282"/>
      <c r="AC76" s="283"/>
      <c r="AD76" s="287">
        <f t="shared" si="14"/>
        <v>0</v>
      </c>
      <c r="AE76" s="272">
        <f t="shared" si="15"/>
        <v>21</v>
      </c>
      <c r="AF76" s="280">
        <v>20</v>
      </c>
      <c r="AG76" s="281"/>
      <c r="AH76" s="282"/>
      <c r="AI76" s="282"/>
      <c r="AJ76" s="282">
        <v>1</v>
      </c>
      <c r="AK76" s="283"/>
      <c r="AL76" s="393">
        <f t="shared" si="16"/>
        <v>1</v>
      </c>
      <c r="AM76" s="272">
        <f t="shared" si="17"/>
        <v>0</v>
      </c>
      <c r="AN76" s="280"/>
      <c r="AO76" s="278"/>
      <c r="AP76" s="279"/>
      <c r="AQ76" s="279"/>
      <c r="AR76" s="279"/>
      <c r="AS76" s="277"/>
      <c r="AT76" s="394">
        <f t="shared" si="18"/>
        <v>0</v>
      </c>
      <c r="AU76" s="272">
        <f t="shared" si="19"/>
        <v>0</v>
      </c>
      <c r="AV76" s="280"/>
      <c r="AW76" s="284"/>
      <c r="AX76" s="275"/>
      <c r="AY76" s="275"/>
      <c r="AZ76" s="275"/>
      <c r="BA76" s="276"/>
      <c r="BB76" s="287">
        <f t="shared" si="20"/>
        <v>0</v>
      </c>
      <c r="BC76" s="272">
        <f t="shared" si="21"/>
        <v>4</v>
      </c>
      <c r="BD76" s="285">
        <f t="shared" si="22"/>
        <v>4</v>
      </c>
      <c r="BE76" s="285">
        <f t="shared" si="23"/>
        <v>0</v>
      </c>
      <c r="BF76" s="285">
        <f t="shared" si="24"/>
        <v>0</v>
      </c>
      <c r="BG76" s="285">
        <f t="shared" si="25"/>
        <v>0</v>
      </c>
      <c r="BH76" s="285">
        <f t="shared" si="26"/>
        <v>0</v>
      </c>
      <c r="BI76" s="286">
        <f t="shared" si="27"/>
        <v>0</v>
      </c>
      <c r="BJ76" s="287">
        <f t="shared" si="28"/>
        <v>0</v>
      </c>
      <c r="BK76" s="272">
        <f t="shared" si="29"/>
        <v>21</v>
      </c>
      <c r="BL76" s="285">
        <f t="shared" si="30"/>
        <v>20</v>
      </c>
      <c r="BM76" s="285">
        <f t="shared" si="31"/>
        <v>0</v>
      </c>
      <c r="BN76" s="285">
        <f t="shared" si="32"/>
        <v>0</v>
      </c>
      <c r="BO76" s="285">
        <f t="shared" si="33"/>
        <v>0</v>
      </c>
      <c r="BP76" s="285">
        <f t="shared" si="34"/>
        <v>1</v>
      </c>
      <c r="BQ76" s="286">
        <f t="shared" si="35"/>
        <v>0</v>
      </c>
      <c r="BR76" s="287">
        <f t="shared" si="36"/>
        <v>1</v>
      </c>
      <c r="BS76" s="84"/>
      <c r="BU76" s="1"/>
    </row>
    <row r="77" spans="1:77" ht="36" customHeight="1" thickBot="1" x14ac:dyDescent="0.3">
      <c r="A77" s="464"/>
      <c r="B77" s="465"/>
      <c r="C77" s="465"/>
      <c r="D77" s="465"/>
      <c r="E77" s="465"/>
      <c r="F77" s="466"/>
      <c r="G77" s="305">
        <f t="shared" ref="G77" si="295">H77+N77</f>
        <v>49</v>
      </c>
      <c r="H77" s="395">
        <f>SUM(H74:H76)</f>
        <v>36</v>
      </c>
      <c r="I77" s="396">
        <f>SUM(I74:I76)</f>
        <v>5</v>
      </c>
      <c r="J77" s="397">
        <f t="shared" ref="J77" si="296">SUM(J74:J76)</f>
        <v>5</v>
      </c>
      <c r="K77" s="397">
        <f t="shared" ref="K77" si="297">SUM(K74:K76)</f>
        <v>0</v>
      </c>
      <c r="L77" s="397">
        <f t="shared" ref="L77" si="298">SUM(L74:L76)</f>
        <v>1</v>
      </c>
      <c r="M77" s="395">
        <f t="shared" ref="M77" si="299">SUM(M74:M76)</f>
        <v>2</v>
      </c>
      <c r="N77" s="288">
        <f t="shared" ref="N77" si="300">SUM(I77:M77)</f>
        <v>13</v>
      </c>
      <c r="O77" s="305">
        <f t="shared" ref="O77" si="301">P77+V77</f>
        <v>40</v>
      </c>
      <c r="P77" s="395">
        <f>SUM(P74:P76)</f>
        <v>37</v>
      </c>
      <c r="Q77" s="396">
        <f t="shared" ref="Q77" si="302">SUM(Q74:Q76)</f>
        <v>3</v>
      </c>
      <c r="R77" s="397">
        <f t="shared" ref="R77" si="303">SUM(R74:R76)</f>
        <v>0</v>
      </c>
      <c r="S77" s="397">
        <f t="shared" ref="S77" si="304">SUM(S74:S76)</f>
        <v>0</v>
      </c>
      <c r="T77" s="397">
        <f>SUM(T74:T76)</f>
        <v>0</v>
      </c>
      <c r="U77" s="395">
        <f t="shared" ref="U77" si="305">SUM(U74:U76)</f>
        <v>0</v>
      </c>
      <c r="V77" s="398">
        <f t="shared" ref="V77" si="306">SUM(Q77:U77)</f>
        <v>3</v>
      </c>
      <c r="W77" s="305">
        <f t="shared" ref="W77" si="307">X77+AD77</f>
        <v>36</v>
      </c>
      <c r="X77" s="395">
        <f>SUM(X74:X76)</f>
        <v>34</v>
      </c>
      <c r="Y77" s="396">
        <f t="shared" ref="Y77" si="308">SUM(Y74:Y76)</f>
        <v>2</v>
      </c>
      <c r="Z77" s="397">
        <f t="shared" ref="Z77" si="309">SUM(Z74:Z76)</f>
        <v>0</v>
      </c>
      <c r="AA77" s="397">
        <f t="shared" ref="AA77" si="310">SUM(AA74:AA76)</f>
        <v>0</v>
      </c>
      <c r="AB77" s="397">
        <f t="shared" ref="AB77" si="311">SUM(AB74:AB76)</f>
        <v>0</v>
      </c>
      <c r="AC77" s="395">
        <f t="shared" ref="AC77" si="312">SUM(AC74:AC76)</f>
        <v>0</v>
      </c>
      <c r="AD77" s="288">
        <f t="shared" ref="AD77" si="313">SUM(Y77:AC77)</f>
        <v>2</v>
      </c>
      <c r="AE77" s="305">
        <f t="shared" ref="AE77" si="314">AF77+AL77</f>
        <v>36</v>
      </c>
      <c r="AF77" s="395">
        <f>SUM(AF74:AF76)</f>
        <v>35</v>
      </c>
      <c r="AG77" s="396">
        <f t="shared" ref="AG77" si="315">SUM(AG74:AG76)</f>
        <v>0</v>
      </c>
      <c r="AH77" s="397">
        <f>SUM(AH74:AH76)</f>
        <v>0</v>
      </c>
      <c r="AI77" s="397">
        <f t="shared" ref="AI77" si="316">SUM(AI74:AI76)</f>
        <v>0</v>
      </c>
      <c r="AJ77" s="397">
        <f>SUM(AJ74:AJ76)</f>
        <v>1</v>
      </c>
      <c r="AK77" s="395">
        <f t="shared" ref="AK77" si="317">SUM(AK74:AK76)</f>
        <v>0</v>
      </c>
      <c r="AL77" s="398">
        <f t="shared" ref="AL77" si="318">SUM(AG77:AK77)</f>
        <v>1</v>
      </c>
      <c r="AM77" s="305">
        <f t="shared" ref="AM77" si="319">AN77+AT77</f>
        <v>0</v>
      </c>
      <c r="AN77" s="395">
        <f>SUM(AN74:AN76)</f>
        <v>0</v>
      </c>
      <c r="AO77" s="396">
        <f t="shared" ref="AO77" si="320">SUM(AO74:AO76)</f>
        <v>0</v>
      </c>
      <c r="AP77" s="397">
        <f t="shared" ref="AP77" si="321">SUM(AP74:AP76)</f>
        <v>0</v>
      </c>
      <c r="AQ77" s="397">
        <f t="shared" ref="AQ77" si="322">SUM(AQ74:AQ76)</f>
        <v>0</v>
      </c>
      <c r="AR77" s="397">
        <f t="shared" ref="AR77" si="323">SUM(AR74:AR76)</f>
        <v>0</v>
      </c>
      <c r="AS77" s="395">
        <f t="shared" ref="AS77" si="324">SUM(AS74:AS76)</f>
        <v>0</v>
      </c>
      <c r="AT77" s="399">
        <f t="shared" ref="AT77" si="325">SUM(AO77:AS77)</f>
        <v>0</v>
      </c>
      <c r="AU77" s="305">
        <f t="shared" ref="AU77" si="326">AV77+BB77</f>
        <v>0</v>
      </c>
      <c r="AV77" s="395">
        <f>SUM(AV74:AV76)</f>
        <v>0</v>
      </c>
      <c r="AW77" s="396">
        <f t="shared" ref="AW77" si="327">SUM(AW74:AW76)</f>
        <v>0</v>
      </c>
      <c r="AX77" s="397">
        <f>SUM(AX74:AX76)</f>
        <v>0</v>
      </c>
      <c r="AY77" s="397">
        <f t="shared" ref="AY77" si="328">SUM(AY74:AY76)</f>
        <v>0</v>
      </c>
      <c r="AZ77" s="397">
        <f t="shared" ref="AZ77" si="329">SUM(AZ74:AZ76)</f>
        <v>0</v>
      </c>
      <c r="BA77" s="395">
        <f t="shared" ref="BA77" si="330">SUM(BA74:BA76)</f>
        <v>0</v>
      </c>
      <c r="BB77" s="288">
        <f t="shared" ref="BB77" si="331">SUM(AW77:BA77)</f>
        <v>0</v>
      </c>
      <c r="BC77" s="305">
        <f t="shared" si="21"/>
        <v>85</v>
      </c>
      <c r="BD77" s="306">
        <f t="shared" si="22"/>
        <v>70</v>
      </c>
      <c r="BE77" s="306">
        <f t="shared" si="23"/>
        <v>7</v>
      </c>
      <c r="BF77" s="306">
        <f t="shared" si="24"/>
        <v>5</v>
      </c>
      <c r="BG77" s="306">
        <f t="shared" si="25"/>
        <v>0</v>
      </c>
      <c r="BH77" s="306">
        <f t="shared" si="26"/>
        <v>1</v>
      </c>
      <c r="BI77" s="307">
        <f t="shared" si="27"/>
        <v>2</v>
      </c>
      <c r="BJ77" s="288">
        <f t="shared" si="28"/>
        <v>15</v>
      </c>
      <c r="BK77" s="305">
        <f t="shared" si="29"/>
        <v>76</v>
      </c>
      <c r="BL77" s="306">
        <f t="shared" si="30"/>
        <v>72</v>
      </c>
      <c r="BM77" s="306">
        <f t="shared" si="31"/>
        <v>3</v>
      </c>
      <c r="BN77" s="306">
        <f t="shared" si="32"/>
        <v>0</v>
      </c>
      <c r="BO77" s="306">
        <f t="shared" si="33"/>
        <v>0</v>
      </c>
      <c r="BP77" s="306">
        <f t="shared" si="34"/>
        <v>1</v>
      </c>
      <c r="BQ77" s="307">
        <f t="shared" si="35"/>
        <v>0</v>
      </c>
      <c r="BR77" s="288">
        <f t="shared" si="36"/>
        <v>4</v>
      </c>
      <c r="BS77" s="84"/>
      <c r="BU77" s="1"/>
    </row>
    <row r="78" spans="1:77" ht="36" customHeight="1" thickBot="1" x14ac:dyDescent="0.3">
      <c r="A78" s="204" t="s">
        <v>36</v>
      </c>
      <c r="B78" s="205" t="s">
        <v>152</v>
      </c>
      <c r="C78" s="205" t="s">
        <v>153</v>
      </c>
      <c r="D78" s="206" t="s">
        <v>111</v>
      </c>
      <c r="E78" s="207">
        <v>3000000000</v>
      </c>
      <c r="F78" s="208" t="s">
        <v>15</v>
      </c>
      <c r="G78" s="289">
        <f t="shared" si="9"/>
        <v>34</v>
      </c>
      <c r="H78" s="290">
        <v>27</v>
      </c>
      <c r="I78" s="291">
        <v>5</v>
      </c>
      <c r="J78" s="292"/>
      <c r="K78" s="292">
        <v>1</v>
      </c>
      <c r="L78" s="292"/>
      <c r="M78" s="293">
        <v>1</v>
      </c>
      <c r="N78" s="304">
        <f t="shared" si="10"/>
        <v>7</v>
      </c>
      <c r="O78" s="289">
        <f t="shared" si="11"/>
        <v>46</v>
      </c>
      <c r="P78" s="294">
        <v>38</v>
      </c>
      <c r="Q78" s="295">
        <v>6</v>
      </c>
      <c r="R78" s="296">
        <v>2</v>
      </c>
      <c r="S78" s="296">
        <v>0</v>
      </c>
      <c r="T78" s="296">
        <v>0</v>
      </c>
      <c r="U78" s="294"/>
      <c r="V78" s="407">
        <f t="shared" si="12"/>
        <v>8</v>
      </c>
      <c r="W78" s="289">
        <f t="shared" si="13"/>
        <v>0</v>
      </c>
      <c r="X78" s="297"/>
      <c r="Y78" s="298"/>
      <c r="Z78" s="299"/>
      <c r="AA78" s="299"/>
      <c r="AB78" s="299"/>
      <c r="AC78" s="300"/>
      <c r="AD78" s="304">
        <f t="shared" si="14"/>
        <v>0</v>
      </c>
      <c r="AE78" s="289">
        <f t="shared" si="15"/>
        <v>0</v>
      </c>
      <c r="AF78" s="297"/>
      <c r="AG78" s="298"/>
      <c r="AH78" s="299"/>
      <c r="AI78" s="299"/>
      <c r="AJ78" s="299"/>
      <c r="AK78" s="300"/>
      <c r="AL78" s="407">
        <f t="shared" si="16"/>
        <v>0</v>
      </c>
      <c r="AM78" s="289">
        <f t="shared" si="17"/>
        <v>0</v>
      </c>
      <c r="AN78" s="297"/>
      <c r="AO78" s="295"/>
      <c r="AP78" s="296"/>
      <c r="AQ78" s="296"/>
      <c r="AR78" s="296"/>
      <c r="AS78" s="294"/>
      <c r="AT78" s="412">
        <f t="shared" si="18"/>
        <v>0</v>
      </c>
      <c r="AU78" s="289">
        <f t="shared" si="19"/>
        <v>0</v>
      </c>
      <c r="AV78" s="297"/>
      <c r="AW78" s="301"/>
      <c r="AX78" s="292"/>
      <c r="AY78" s="292"/>
      <c r="AZ78" s="292"/>
      <c r="BA78" s="293"/>
      <c r="BB78" s="304">
        <f t="shared" si="20"/>
        <v>0</v>
      </c>
      <c r="BC78" s="289">
        <f t="shared" si="21"/>
        <v>34</v>
      </c>
      <c r="BD78" s="302">
        <f t="shared" si="22"/>
        <v>27</v>
      </c>
      <c r="BE78" s="302">
        <f t="shared" si="23"/>
        <v>5</v>
      </c>
      <c r="BF78" s="302">
        <f t="shared" si="24"/>
        <v>0</v>
      </c>
      <c r="BG78" s="302">
        <f t="shared" si="25"/>
        <v>1</v>
      </c>
      <c r="BH78" s="302">
        <f t="shared" si="26"/>
        <v>0</v>
      </c>
      <c r="BI78" s="303">
        <f t="shared" si="27"/>
        <v>1</v>
      </c>
      <c r="BJ78" s="304">
        <f t="shared" si="28"/>
        <v>7</v>
      </c>
      <c r="BK78" s="289">
        <f t="shared" si="29"/>
        <v>46</v>
      </c>
      <c r="BL78" s="302">
        <f t="shared" si="30"/>
        <v>38</v>
      </c>
      <c r="BM78" s="302">
        <f t="shared" si="31"/>
        <v>6</v>
      </c>
      <c r="BN78" s="302">
        <f t="shared" si="32"/>
        <v>2</v>
      </c>
      <c r="BO78" s="302">
        <f t="shared" si="33"/>
        <v>0</v>
      </c>
      <c r="BP78" s="302">
        <f t="shared" si="34"/>
        <v>0</v>
      </c>
      <c r="BQ78" s="303">
        <f t="shared" si="35"/>
        <v>0</v>
      </c>
      <c r="BR78" s="304">
        <f t="shared" si="36"/>
        <v>8</v>
      </c>
      <c r="BS78" s="84"/>
      <c r="BU78" s="1">
        <f>SUM(BC76:BC78,BK76:BK78)</f>
        <v>266</v>
      </c>
      <c r="BV78" s="1">
        <f>SUM(BJ76:BJ78,BR76:BR78)</f>
        <v>35</v>
      </c>
      <c r="BX78" s="1">
        <f>SUM(BJ76:BJ78,BR76:BR78,BJ54,BR54)</f>
        <v>55</v>
      </c>
      <c r="BY78" s="8"/>
    </row>
    <row r="79" spans="1:77" ht="36" customHeight="1" thickBot="1" x14ac:dyDescent="0.3">
      <c r="A79" s="210" t="s">
        <v>36</v>
      </c>
      <c r="B79" s="211" t="s">
        <v>152</v>
      </c>
      <c r="C79" s="211" t="s">
        <v>153</v>
      </c>
      <c r="D79" s="212" t="s">
        <v>48</v>
      </c>
      <c r="E79" s="213">
        <v>2071200001</v>
      </c>
      <c r="F79" s="214" t="s">
        <v>15</v>
      </c>
      <c r="G79" s="68">
        <f t="shared" si="9"/>
        <v>0</v>
      </c>
      <c r="H79" s="69"/>
      <c r="I79" s="70"/>
      <c r="J79" s="71"/>
      <c r="K79" s="71"/>
      <c r="L79" s="71"/>
      <c r="M79" s="72"/>
      <c r="N79" s="83">
        <f t="shared" si="10"/>
        <v>0</v>
      </c>
      <c r="O79" s="68">
        <f t="shared" si="11"/>
        <v>0</v>
      </c>
      <c r="P79" s="73"/>
      <c r="Q79" s="74"/>
      <c r="R79" s="75"/>
      <c r="S79" s="75"/>
      <c r="T79" s="75"/>
      <c r="U79" s="73"/>
      <c r="V79" s="387">
        <f t="shared" si="12"/>
        <v>0</v>
      </c>
      <c r="W79" s="68">
        <f t="shared" si="13"/>
        <v>25</v>
      </c>
      <c r="X79" s="76">
        <v>14</v>
      </c>
      <c r="Y79" s="77">
        <v>5</v>
      </c>
      <c r="Z79" s="78">
        <v>1</v>
      </c>
      <c r="AA79" s="78">
        <v>2</v>
      </c>
      <c r="AB79" s="78">
        <v>3</v>
      </c>
      <c r="AC79" s="79"/>
      <c r="AD79" s="83">
        <f t="shared" si="14"/>
        <v>11</v>
      </c>
      <c r="AE79" s="68">
        <f t="shared" si="15"/>
        <v>23</v>
      </c>
      <c r="AF79" s="76">
        <v>22</v>
      </c>
      <c r="AG79" s="77">
        <v>1</v>
      </c>
      <c r="AH79" s="78"/>
      <c r="AI79" s="78"/>
      <c r="AJ79" s="78"/>
      <c r="AK79" s="79"/>
      <c r="AL79" s="387">
        <f t="shared" si="16"/>
        <v>1</v>
      </c>
      <c r="AM79" s="68">
        <f t="shared" si="17"/>
        <v>0</v>
      </c>
      <c r="AN79" s="76"/>
      <c r="AO79" s="74"/>
      <c r="AP79" s="75"/>
      <c r="AQ79" s="75"/>
      <c r="AR79" s="75"/>
      <c r="AS79" s="73"/>
      <c r="AT79" s="392">
        <f t="shared" si="18"/>
        <v>0</v>
      </c>
      <c r="AU79" s="68">
        <f t="shared" si="19"/>
        <v>0</v>
      </c>
      <c r="AV79" s="76"/>
      <c r="AW79" s="80"/>
      <c r="AX79" s="71"/>
      <c r="AY79" s="71"/>
      <c r="AZ79" s="71"/>
      <c r="BA79" s="72"/>
      <c r="BB79" s="83">
        <f t="shared" si="20"/>
        <v>0</v>
      </c>
      <c r="BC79" s="68">
        <f t="shared" si="21"/>
        <v>25</v>
      </c>
      <c r="BD79" s="81">
        <f t="shared" si="22"/>
        <v>14</v>
      </c>
      <c r="BE79" s="81">
        <f t="shared" si="23"/>
        <v>5</v>
      </c>
      <c r="BF79" s="81">
        <f t="shared" si="24"/>
        <v>1</v>
      </c>
      <c r="BG79" s="81">
        <f t="shared" si="25"/>
        <v>2</v>
      </c>
      <c r="BH79" s="81">
        <f t="shared" si="26"/>
        <v>3</v>
      </c>
      <c r="BI79" s="82">
        <f t="shared" si="27"/>
        <v>0</v>
      </c>
      <c r="BJ79" s="83">
        <f t="shared" si="28"/>
        <v>11</v>
      </c>
      <c r="BK79" s="68">
        <f t="shared" si="29"/>
        <v>23</v>
      </c>
      <c r="BL79" s="81">
        <f t="shared" si="30"/>
        <v>22</v>
      </c>
      <c r="BM79" s="81">
        <f t="shared" si="31"/>
        <v>1</v>
      </c>
      <c r="BN79" s="81">
        <f t="shared" si="32"/>
        <v>0</v>
      </c>
      <c r="BO79" s="81">
        <f t="shared" si="33"/>
        <v>0</v>
      </c>
      <c r="BP79" s="81">
        <f t="shared" si="34"/>
        <v>0</v>
      </c>
      <c r="BQ79" s="82">
        <f t="shared" si="35"/>
        <v>0</v>
      </c>
      <c r="BR79" s="83">
        <f t="shared" si="36"/>
        <v>1</v>
      </c>
      <c r="BS79" s="84"/>
      <c r="BU79" s="1">
        <f>BC79+BK79</f>
        <v>48</v>
      </c>
      <c r="BV79" s="1">
        <f>SUM(BJ79,BR79)</f>
        <v>12</v>
      </c>
    </row>
    <row r="80" spans="1:77" ht="36" customHeight="1" thickBot="1" x14ac:dyDescent="0.3">
      <c r="A80" s="215" t="s">
        <v>36</v>
      </c>
      <c r="B80" s="173" t="s">
        <v>152</v>
      </c>
      <c r="C80" s="173" t="s">
        <v>153</v>
      </c>
      <c r="D80" s="146" t="s">
        <v>164</v>
      </c>
      <c r="E80" s="147">
        <v>2071300011</v>
      </c>
      <c r="F80" s="216" t="s">
        <v>15</v>
      </c>
      <c r="G80" s="272">
        <f t="shared" si="9"/>
        <v>0</v>
      </c>
      <c r="H80" s="273"/>
      <c r="I80" s="274"/>
      <c r="J80" s="275"/>
      <c r="K80" s="275"/>
      <c r="L80" s="275"/>
      <c r="M80" s="276"/>
      <c r="N80" s="287">
        <f t="shared" si="10"/>
        <v>0</v>
      </c>
      <c r="O80" s="272">
        <f t="shared" si="11"/>
        <v>0</v>
      </c>
      <c r="P80" s="277"/>
      <c r="Q80" s="278"/>
      <c r="R80" s="279"/>
      <c r="S80" s="279"/>
      <c r="T80" s="279"/>
      <c r="U80" s="277"/>
      <c r="V80" s="393">
        <f t="shared" si="12"/>
        <v>0</v>
      </c>
      <c r="W80" s="272">
        <f t="shared" si="13"/>
        <v>8</v>
      </c>
      <c r="X80" s="280">
        <v>8</v>
      </c>
      <c r="Y80" s="281"/>
      <c r="Z80" s="282"/>
      <c r="AA80" s="282"/>
      <c r="AB80" s="282"/>
      <c r="AC80" s="283"/>
      <c r="AD80" s="287">
        <f t="shared" si="14"/>
        <v>0</v>
      </c>
      <c r="AE80" s="272">
        <f t="shared" si="15"/>
        <v>18</v>
      </c>
      <c r="AF80" s="280">
        <v>18</v>
      </c>
      <c r="AG80" s="281"/>
      <c r="AH80" s="282"/>
      <c r="AI80" s="282"/>
      <c r="AJ80" s="282"/>
      <c r="AK80" s="283"/>
      <c r="AL80" s="393">
        <f t="shared" si="16"/>
        <v>0</v>
      </c>
      <c r="AM80" s="272">
        <f t="shared" si="17"/>
        <v>0</v>
      </c>
      <c r="AN80" s="280"/>
      <c r="AO80" s="278"/>
      <c r="AP80" s="279"/>
      <c r="AQ80" s="279"/>
      <c r="AR80" s="279"/>
      <c r="AS80" s="277"/>
      <c r="AT80" s="394">
        <f t="shared" si="18"/>
        <v>0</v>
      </c>
      <c r="AU80" s="272">
        <f t="shared" si="19"/>
        <v>0</v>
      </c>
      <c r="AV80" s="280"/>
      <c r="AW80" s="284"/>
      <c r="AX80" s="275"/>
      <c r="AY80" s="275"/>
      <c r="AZ80" s="275"/>
      <c r="BA80" s="276"/>
      <c r="BB80" s="287">
        <f t="shared" si="20"/>
        <v>0</v>
      </c>
      <c r="BC80" s="272">
        <f t="shared" si="21"/>
        <v>8</v>
      </c>
      <c r="BD80" s="285">
        <f t="shared" si="22"/>
        <v>8</v>
      </c>
      <c r="BE80" s="285">
        <f t="shared" si="23"/>
        <v>0</v>
      </c>
      <c r="BF80" s="285">
        <f t="shared" si="24"/>
        <v>0</v>
      </c>
      <c r="BG80" s="285">
        <f t="shared" si="25"/>
        <v>0</v>
      </c>
      <c r="BH80" s="285">
        <f t="shared" si="26"/>
        <v>0</v>
      </c>
      <c r="BI80" s="286">
        <f t="shared" si="27"/>
        <v>0</v>
      </c>
      <c r="BJ80" s="287">
        <f t="shared" si="28"/>
        <v>0</v>
      </c>
      <c r="BK80" s="272">
        <f t="shared" si="29"/>
        <v>18</v>
      </c>
      <c r="BL80" s="285">
        <f t="shared" si="30"/>
        <v>18</v>
      </c>
      <c r="BM80" s="285">
        <f t="shared" si="31"/>
        <v>0</v>
      </c>
      <c r="BN80" s="285">
        <f t="shared" si="32"/>
        <v>0</v>
      </c>
      <c r="BO80" s="285">
        <f t="shared" si="33"/>
        <v>0</v>
      </c>
      <c r="BP80" s="285">
        <f t="shared" si="34"/>
        <v>0</v>
      </c>
      <c r="BQ80" s="286">
        <f t="shared" si="35"/>
        <v>0</v>
      </c>
      <c r="BR80" s="287">
        <f t="shared" si="36"/>
        <v>0</v>
      </c>
      <c r="BS80" s="84"/>
      <c r="BU80" s="1">
        <f t="shared" ref="BU80" si="332">BC80+BK80</f>
        <v>26</v>
      </c>
      <c r="BV80" s="1">
        <f t="shared" ref="BV80:BV131" si="333">SUM(BJ80,BR80)</f>
        <v>0</v>
      </c>
    </row>
    <row r="81" spans="1:74" ht="36" customHeight="1" thickBot="1" x14ac:dyDescent="0.3">
      <c r="A81" s="464"/>
      <c r="B81" s="465"/>
      <c r="C81" s="465"/>
      <c r="D81" s="465"/>
      <c r="E81" s="465"/>
      <c r="F81" s="466"/>
      <c r="G81" s="305">
        <f t="shared" ref="G81" si="334">H81+N81</f>
        <v>34</v>
      </c>
      <c r="H81" s="395">
        <f>SUM(H78:H80)</f>
        <v>27</v>
      </c>
      <c r="I81" s="396">
        <f t="shared" ref="I81" si="335">SUM(I78:I80)</f>
        <v>5</v>
      </c>
      <c r="J81" s="397">
        <f t="shared" ref="J81" si="336">SUM(J78:J80)</f>
        <v>0</v>
      </c>
      <c r="K81" s="397">
        <f t="shared" ref="K81" si="337">SUM(K78:K80)</f>
        <v>1</v>
      </c>
      <c r="L81" s="397">
        <f t="shared" ref="L81" si="338">SUM(L78:L80)</f>
        <v>0</v>
      </c>
      <c r="M81" s="395">
        <f t="shared" ref="M81" si="339">SUM(M78:M80)</f>
        <v>1</v>
      </c>
      <c r="N81" s="288">
        <f t="shared" ref="N81" si="340">SUM(I81:M81)</f>
        <v>7</v>
      </c>
      <c r="O81" s="305">
        <f t="shared" ref="O81" si="341">P81+V81</f>
        <v>46</v>
      </c>
      <c r="P81" s="395">
        <f>SUM(P78:P80)</f>
        <v>38</v>
      </c>
      <c r="Q81" s="396">
        <f>SUM(Q78:Q80)</f>
        <v>6</v>
      </c>
      <c r="R81" s="397">
        <f t="shared" ref="R81" si="342">SUM(R78:R80)</f>
        <v>2</v>
      </c>
      <c r="S81" s="397">
        <f t="shared" ref="S81" si="343">SUM(S78:S80)</f>
        <v>0</v>
      </c>
      <c r="T81" s="397">
        <f>SUM(T78:T80)</f>
        <v>0</v>
      </c>
      <c r="U81" s="395">
        <f t="shared" ref="U81" si="344">SUM(U78:U80)</f>
        <v>0</v>
      </c>
      <c r="V81" s="398">
        <f t="shared" ref="V81" si="345">SUM(Q81:U81)</f>
        <v>8</v>
      </c>
      <c r="W81" s="305">
        <f t="shared" ref="W81" si="346">X81+AD81</f>
        <v>33</v>
      </c>
      <c r="X81" s="395">
        <f>SUM(X78:X80)</f>
        <v>22</v>
      </c>
      <c r="Y81" s="396">
        <f t="shared" ref="Y81" si="347">SUM(Y78:Y80)</f>
        <v>5</v>
      </c>
      <c r="Z81" s="397">
        <f t="shared" ref="Z81" si="348">SUM(Z78:Z80)</f>
        <v>1</v>
      </c>
      <c r="AA81" s="397">
        <f t="shared" ref="AA81" si="349">SUM(AA78:AA80)</f>
        <v>2</v>
      </c>
      <c r="AB81" s="397">
        <f t="shared" ref="AB81" si="350">SUM(AB78:AB80)</f>
        <v>3</v>
      </c>
      <c r="AC81" s="395">
        <f t="shared" ref="AC81" si="351">SUM(AC78:AC80)</f>
        <v>0</v>
      </c>
      <c r="AD81" s="288">
        <f t="shared" ref="AD81" si="352">SUM(Y81:AC81)</f>
        <v>11</v>
      </c>
      <c r="AE81" s="305">
        <f t="shared" ref="AE81" si="353">AF81+AL81</f>
        <v>41</v>
      </c>
      <c r="AF81" s="395">
        <f>SUM(AF78:AF80)</f>
        <v>40</v>
      </c>
      <c r="AG81" s="396">
        <f t="shared" ref="AG81" si="354">SUM(AG78:AG80)</f>
        <v>1</v>
      </c>
      <c r="AH81" s="397">
        <f t="shared" ref="AH81" si="355">SUM(AH78:AH80)</f>
        <v>0</v>
      </c>
      <c r="AI81" s="397">
        <f t="shared" ref="AI81" si="356">SUM(AI78:AI80)</f>
        <v>0</v>
      </c>
      <c r="AJ81" s="397">
        <f t="shared" ref="AJ81" si="357">SUM(AJ78:AJ80)</f>
        <v>0</v>
      </c>
      <c r="AK81" s="395">
        <f t="shared" ref="AK81" si="358">SUM(AK78:AK80)</f>
        <v>0</v>
      </c>
      <c r="AL81" s="398">
        <f t="shared" ref="AL81" si="359">SUM(AG81:AK81)</f>
        <v>1</v>
      </c>
      <c r="AM81" s="305">
        <f t="shared" ref="AM81" si="360">AN81+AT81</f>
        <v>0</v>
      </c>
      <c r="AN81" s="395">
        <f>SUM(AN78:AN80)</f>
        <v>0</v>
      </c>
      <c r="AO81" s="396">
        <f t="shared" ref="AO81" si="361">SUM(AO78:AO80)</f>
        <v>0</v>
      </c>
      <c r="AP81" s="397">
        <f>SUM(AP78:AP80)</f>
        <v>0</v>
      </c>
      <c r="AQ81" s="397">
        <f t="shared" ref="AQ81" si="362">SUM(AQ78:AQ80)</f>
        <v>0</v>
      </c>
      <c r="AR81" s="397">
        <f t="shared" ref="AR81" si="363">SUM(AR78:AR80)</f>
        <v>0</v>
      </c>
      <c r="AS81" s="395">
        <f t="shared" ref="AS81" si="364">SUM(AS78:AS80)</f>
        <v>0</v>
      </c>
      <c r="AT81" s="399">
        <f t="shared" ref="AT81" si="365">SUM(AO81:AS81)</f>
        <v>0</v>
      </c>
      <c r="AU81" s="305">
        <f t="shared" ref="AU81" si="366">AV81+BB81</f>
        <v>0</v>
      </c>
      <c r="AV81" s="395">
        <f>SUM(AV78:AV80)</f>
        <v>0</v>
      </c>
      <c r="AW81" s="396">
        <f t="shared" ref="AW81" si="367">SUM(AW78:AW80)</f>
        <v>0</v>
      </c>
      <c r="AX81" s="397">
        <f t="shared" ref="AX81" si="368">SUM(AX78:AX80)</f>
        <v>0</v>
      </c>
      <c r="AY81" s="397">
        <f t="shared" ref="AY81" si="369">SUM(AY78:AY80)</f>
        <v>0</v>
      </c>
      <c r="AZ81" s="397">
        <f t="shared" ref="AZ81" si="370">SUM(AZ78:AZ80)</f>
        <v>0</v>
      </c>
      <c r="BA81" s="395">
        <f t="shared" ref="BA81" si="371">SUM(BA78:BA80)</f>
        <v>0</v>
      </c>
      <c r="BB81" s="288">
        <f t="shared" ref="BB81" si="372">SUM(AW81:BA81)</f>
        <v>0</v>
      </c>
      <c r="BC81" s="305">
        <f t="shared" ref="BC81:BC130" si="373">G81+W81+AM81</f>
        <v>67</v>
      </c>
      <c r="BD81" s="306">
        <f t="shared" ref="BD81:BD130" si="374">H81+X81+AN81</f>
        <v>49</v>
      </c>
      <c r="BE81" s="306">
        <f t="shared" ref="BE81:BE130" si="375">I81+Y81+AO81</f>
        <v>10</v>
      </c>
      <c r="BF81" s="306">
        <f t="shared" ref="BF81:BF130" si="376">J81+Z81+AP81</f>
        <v>1</v>
      </c>
      <c r="BG81" s="306">
        <f t="shared" ref="BG81:BG130" si="377">K81+AA81+AQ81</f>
        <v>3</v>
      </c>
      <c r="BH81" s="306">
        <f t="shared" ref="BH81:BH130" si="378">L81+AB81+AR81</f>
        <v>3</v>
      </c>
      <c r="BI81" s="307">
        <f t="shared" ref="BI81:BI130" si="379">M81+AC81+AS81</f>
        <v>1</v>
      </c>
      <c r="BJ81" s="288">
        <f t="shared" ref="BJ81:BJ130" si="380">N81+AD81+AT81</f>
        <v>18</v>
      </c>
      <c r="BK81" s="305">
        <f t="shared" ref="BK81:BK130" si="381">O81+AE81+AU81</f>
        <v>87</v>
      </c>
      <c r="BL81" s="306">
        <f t="shared" ref="BL81:BL130" si="382">P81+AF81+AV81</f>
        <v>78</v>
      </c>
      <c r="BM81" s="306">
        <f t="shared" ref="BM81:BM130" si="383">Q81+AG81+AW81</f>
        <v>7</v>
      </c>
      <c r="BN81" s="306">
        <f t="shared" ref="BN81:BN130" si="384">R81+AH81+AX81</f>
        <v>2</v>
      </c>
      <c r="BO81" s="306">
        <f t="shared" ref="BO81:BO130" si="385">S81+AI81+AY81</f>
        <v>0</v>
      </c>
      <c r="BP81" s="306">
        <f t="shared" ref="BP81:BP130" si="386">T81+AJ81+AZ81</f>
        <v>0</v>
      </c>
      <c r="BQ81" s="307">
        <f t="shared" ref="BQ81:BQ130" si="387">U81+AK81+BA81</f>
        <v>0</v>
      </c>
      <c r="BR81" s="288">
        <f t="shared" ref="BR81:BR130" si="388">V81+AL81+BB81</f>
        <v>9</v>
      </c>
      <c r="BS81" s="84"/>
      <c r="BU81" s="1">
        <f>BC81+BK81</f>
        <v>154</v>
      </c>
      <c r="BV81" s="1">
        <f t="shared" si="333"/>
        <v>27</v>
      </c>
    </row>
    <row r="82" spans="1:74" ht="36" customHeight="1" thickBot="1" x14ac:dyDescent="0.3">
      <c r="A82" s="204" t="s">
        <v>36</v>
      </c>
      <c r="B82" s="205" t="s">
        <v>154</v>
      </c>
      <c r="C82" s="205" t="s">
        <v>155</v>
      </c>
      <c r="D82" s="206" t="s">
        <v>111</v>
      </c>
      <c r="E82" s="207">
        <v>3000000000</v>
      </c>
      <c r="F82" s="208" t="s">
        <v>15</v>
      </c>
      <c r="G82" s="289">
        <f t="shared" ref="G82:G129" si="389">H82+N82</f>
        <v>46</v>
      </c>
      <c r="H82" s="290">
        <v>23</v>
      </c>
      <c r="I82" s="291">
        <v>16</v>
      </c>
      <c r="J82" s="292">
        <v>5</v>
      </c>
      <c r="K82" s="292">
        <v>1</v>
      </c>
      <c r="L82" s="292">
        <v>1</v>
      </c>
      <c r="M82" s="293"/>
      <c r="N82" s="304">
        <f t="shared" ref="N82:N129" si="390">SUM(I82:M82)</f>
        <v>23</v>
      </c>
      <c r="O82" s="289">
        <f t="shared" ref="O82:O129" si="391">P82+V82</f>
        <v>47</v>
      </c>
      <c r="P82" s="294">
        <v>40</v>
      </c>
      <c r="Q82" s="295">
        <v>4</v>
      </c>
      <c r="R82" s="296">
        <v>3</v>
      </c>
      <c r="S82" s="296"/>
      <c r="T82" s="296"/>
      <c r="U82" s="294"/>
      <c r="V82" s="407">
        <f t="shared" ref="V82:V130" si="392">SUM(Q82:U82)</f>
        <v>7</v>
      </c>
      <c r="W82" s="289">
        <f t="shared" ref="W82:W130" si="393">X82+AD82</f>
        <v>0</v>
      </c>
      <c r="X82" s="297"/>
      <c r="Y82" s="298"/>
      <c r="Z82" s="299"/>
      <c r="AA82" s="299"/>
      <c r="AB82" s="299"/>
      <c r="AC82" s="300"/>
      <c r="AD82" s="304">
        <f t="shared" ref="AD82:AD130" si="394">SUM(Y82:AC82)</f>
        <v>0</v>
      </c>
      <c r="AE82" s="289">
        <f t="shared" ref="AE82:AE130" si="395">AF82+AL82</f>
        <v>0</v>
      </c>
      <c r="AF82" s="297"/>
      <c r="AG82" s="298"/>
      <c r="AH82" s="299"/>
      <c r="AI82" s="299"/>
      <c r="AJ82" s="299"/>
      <c r="AK82" s="300"/>
      <c r="AL82" s="407">
        <f t="shared" ref="AL82:AL130" si="396">SUM(AG82:AK82)</f>
        <v>0</v>
      </c>
      <c r="AM82" s="289">
        <f t="shared" ref="AM82:AM130" si="397">AN82+AT82</f>
        <v>0</v>
      </c>
      <c r="AN82" s="297"/>
      <c r="AO82" s="295"/>
      <c r="AP82" s="296"/>
      <c r="AQ82" s="296"/>
      <c r="AR82" s="296"/>
      <c r="AS82" s="294"/>
      <c r="AT82" s="412">
        <f t="shared" ref="AT82:AT130" si="398">SUM(AO82:AS82)</f>
        <v>0</v>
      </c>
      <c r="AU82" s="289">
        <f t="shared" ref="AU82:AU130" si="399">AV82+BB82</f>
        <v>0</v>
      </c>
      <c r="AV82" s="297"/>
      <c r="AW82" s="301"/>
      <c r="AX82" s="292"/>
      <c r="AY82" s="292"/>
      <c r="AZ82" s="292"/>
      <c r="BA82" s="293"/>
      <c r="BB82" s="304">
        <f t="shared" ref="BB82:BB130" si="400">SUM(AW82:BA82)</f>
        <v>0</v>
      </c>
      <c r="BC82" s="289">
        <f t="shared" si="373"/>
        <v>46</v>
      </c>
      <c r="BD82" s="302">
        <f t="shared" si="374"/>
        <v>23</v>
      </c>
      <c r="BE82" s="302">
        <f t="shared" si="375"/>
        <v>16</v>
      </c>
      <c r="BF82" s="302">
        <f t="shared" si="376"/>
        <v>5</v>
      </c>
      <c r="BG82" s="302">
        <f t="shared" si="377"/>
        <v>1</v>
      </c>
      <c r="BH82" s="302">
        <f t="shared" si="378"/>
        <v>1</v>
      </c>
      <c r="BI82" s="303">
        <f t="shared" si="379"/>
        <v>0</v>
      </c>
      <c r="BJ82" s="304">
        <f t="shared" si="380"/>
        <v>23</v>
      </c>
      <c r="BK82" s="289">
        <f t="shared" si="381"/>
        <v>47</v>
      </c>
      <c r="BL82" s="302">
        <f t="shared" si="382"/>
        <v>40</v>
      </c>
      <c r="BM82" s="302">
        <f t="shared" si="383"/>
        <v>4</v>
      </c>
      <c r="BN82" s="302">
        <f t="shared" si="384"/>
        <v>3</v>
      </c>
      <c r="BO82" s="302">
        <f t="shared" si="385"/>
        <v>0</v>
      </c>
      <c r="BP82" s="302">
        <f t="shared" si="386"/>
        <v>0</v>
      </c>
      <c r="BQ82" s="303">
        <f t="shared" si="387"/>
        <v>0</v>
      </c>
      <c r="BR82" s="304">
        <f t="shared" si="388"/>
        <v>7</v>
      </c>
      <c r="BS82" s="84"/>
      <c r="BU82" s="1">
        <f>BC82+BK82</f>
        <v>93</v>
      </c>
      <c r="BV82" s="1">
        <f t="shared" si="333"/>
        <v>30</v>
      </c>
    </row>
    <row r="83" spans="1:74" ht="36" customHeight="1" thickBot="1" x14ac:dyDescent="0.3">
      <c r="A83" s="210" t="s">
        <v>36</v>
      </c>
      <c r="B83" s="211" t="s">
        <v>154</v>
      </c>
      <c r="C83" s="211" t="s">
        <v>155</v>
      </c>
      <c r="D83" s="212" t="s">
        <v>49</v>
      </c>
      <c r="E83" s="213">
        <v>3041200004</v>
      </c>
      <c r="F83" s="214" t="s">
        <v>15</v>
      </c>
      <c r="G83" s="68">
        <f t="shared" si="389"/>
        <v>0</v>
      </c>
      <c r="H83" s="69"/>
      <c r="I83" s="70"/>
      <c r="J83" s="71"/>
      <c r="K83" s="71"/>
      <c r="L83" s="71"/>
      <c r="M83" s="72"/>
      <c r="N83" s="83">
        <f t="shared" si="390"/>
        <v>0</v>
      </c>
      <c r="O83" s="68">
        <f t="shared" si="391"/>
        <v>0</v>
      </c>
      <c r="P83" s="73"/>
      <c r="Q83" s="74"/>
      <c r="R83" s="75"/>
      <c r="S83" s="75"/>
      <c r="T83" s="75"/>
      <c r="U83" s="73"/>
      <c r="V83" s="387">
        <f t="shared" si="392"/>
        <v>0</v>
      </c>
      <c r="W83" s="68">
        <f t="shared" si="393"/>
        <v>7</v>
      </c>
      <c r="X83" s="76">
        <v>4</v>
      </c>
      <c r="Y83" s="77">
        <v>1</v>
      </c>
      <c r="Z83" s="78">
        <v>1</v>
      </c>
      <c r="AA83" s="78">
        <v>1</v>
      </c>
      <c r="AB83" s="78"/>
      <c r="AC83" s="79"/>
      <c r="AD83" s="83">
        <f t="shared" si="394"/>
        <v>3</v>
      </c>
      <c r="AE83" s="68">
        <f t="shared" si="395"/>
        <v>12</v>
      </c>
      <c r="AF83" s="76">
        <v>7</v>
      </c>
      <c r="AG83" s="77">
        <v>2</v>
      </c>
      <c r="AH83" s="78">
        <v>2</v>
      </c>
      <c r="AI83" s="78"/>
      <c r="AJ83" s="78">
        <v>1</v>
      </c>
      <c r="AK83" s="79"/>
      <c r="AL83" s="387">
        <f t="shared" si="396"/>
        <v>5</v>
      </c>
      <c r="AM83" s="68">
        <f t="shared" si="397"/>
        <v>0</v>
      </c>
      <c r="AN83" s="76"/>
      <c r="AO83" s="74"/>
      <c r="AP83" s="75"/>
      <c r="AQ83" s="75"/>
      <c r="AR83" s="75"/>
      <c r="AS83" s="73"/>
      <c r="AT83" s="392">
        <f t="shared" si="398"/>
        <v>0</v>
      </c>
      <c r="AU83" s="68">
        <f t="shared" si="399"/>
        <v>0</v>
      </c>
      <c r="AV83" s="76"/>
      <c r="AW83" s="80"/>
      <c r="AX83" s="71"/>
      <c r="AY83" s="71"/>
      <c r="AZ83" s="71"/>
      <c r="BA83" s="72"/>
      <c r="BB83" s="83">
        <f t="shared" si="400"/>
        <v>0</v>
      </c>
      <c r="BC83" s="68">
        <f t="shared" si="373"/>
        <v>7</v>
      </c>
      <c r="BD83" s="81">
        <f t="shared" si="374"/>
        <v>4</v>
      </c>
      <c r="BE83" s="81">
        <f t="shared" si="375"/>
        <v>1</v>
      </c>
      <c r="BF83" s="81">
        <f t="shared" si="376"/>
        <v>1</v>
      </c>
      <c r="BG83" s="81">
        <f t="shared" si="377"/>
        <v>1</v>
      </c>
      <c r="BH83" s="81">
        <f t="shared" si="378"/>
        <v>0</v>
      </c>
      <c r="BI83" s="82">
        <f t="shared" si="379"/>
        <v>0</v>
      </c>
      <c r="BJ83" s="83">
        <f t="shared" si="380"/>
        <v>3</v>
      </c>
      <c r="BK83" s="68">
        <f t="shared" si="381"/>
        <v>12</v>
      </c>
      <c r="BL83" s="81">
        <f t="shared" si="382"/>
        <v>7</v>
      </c>
      <c r="BM83" s="81">
        <f t="shared" si="383"/>
        <v>2</v>
      </c>
      <c r="BN83" s="81">
        <f t="shared" si="384"/>
        <v>2</v>
      </c>
      <c r="BO83" s="81">
        <f t="shared" si="385"/>
        <v>0</v>
      </c>
      <c r="BP83" s="81">
        <f t="shared" si="386"/>
        <v>1</v>
      </c>
      <c r="BQ83" s="82">
        <f t="shared" si="387"/>
        <v>0</v>
      </c>
      <c r="BR83" s="83">
        <f t="shared" si="388"/>
        <v>5</v>
      </c>
      <c r="BS83" s="84"/>
      <c r="BU83" s="1">
        <f>BC83+BK83</f>
        <v>19</v>
      </c>
      <c r="BV83" s="1">
        <f t="shared" si="333"/>
        <v>8</v>
      </c>
    </row>
    <row r="84" spans="1:74" ht="36" customHeight="1" thickBot="1" x14ac:dyDescent="0.3">
      <c r="A84" s="210" t="s">
        <v>36</v>
      </c>
      <c r="B84" s="211" t="s">
        <v>154</v>
      </c>
      <c r="C84" s="211" t="s">
        <v>155</v>
      </c>
      <c r="D84" s="212" t="s">
        <v>86</v>
      </c>
      <c r="E84" s="213">
        <v>3061300005</v>
      </c>
      <c r="F84" s="214" t="s">
        <v>15</v>
      </c>
      <c r="G84" s="272">
        <f t="shared" si="389"/>
        <v>0</v>
      </c>
      <c r="H84" s="273"/>
      <c r="I84" s="274"/>
      <c r="J84" s="275"/>
      <c r="K84" s="275"/>
      <c r="L84" s="275"/>
      <c r="M84" s="276"/>
      <c r="N84" s="287">
        <f t="shared" si="390"/>
        <v>0</v>
      </c>
      <c r="O84" s="272">
        <f t="shared" si="391"/>
        <v>0</v>
      </c>
      <c r="P84" s="277"/>
      <c r="Q84" s="278"/>
      <c r="R84" s="279"/>
      <c r="S84" s="279"/>
      <c r="T84" s="279"/>
      <c r="U84" s="277"/>
      <c r="V84" s="393">
        <f t="shared" si="392"/>
        <v>0</v>
      </c>
      <c r="W84" s="272">
        <f t="shared" si="393"/>
        <v>23</v>
      </c>
      <c r="X84" s="280">
        <v>16</v>
      </c>
      <c r="Y84" s="281">
        <v>1</v>
      </c>
      <c r="Z84" s="282">
        <v>3</v>
      </c>
      <c r="AA84" s="282"/>
      <c r="AB84" s="282">
        <v>3</v>
      </c>
      <c r="AC84" s="283"/>
      <c r="AD84" s="287">
        <f t="shared" si="394"/>
        <v>7</v>
      </c>
      <c r="AE84" s="272">
        <f t="shared" si="395"/>
        <v>16</v>
      </c>
      <c r="AF84" s="280">
        <v>14</v>
      </c>
      <c r="AG84" s="281">
        <v>2</v>
      </c>
      <c r="AH84" s="282"/>
      <c r="AI84" s="282"/>
      <c r="AJ84" s="282"/>
      <c r="AK84" s="283"/>
      <c r="AL84" s="393">
        <f t="shared" si="396"/>
        <v>2</v>
      </c>
      <c r="AM84" s="272">
        <f t="shared" si="397"/>
        <v>0</v>
      </c>
      <c r="AN84" s="280"/>
      <c r="AO84" s="278"/>
      <c r="AP84" s="279"/>
      <c r="AQ84" s="279"/>
      <c r="AR84" s="279"/>
      <c r="AS84" s="277"/>
      <c r="AT84" s="394">
        <f t="shared" si="398"/>
        <v>0</v>
      </c>
      <c r="AU84" s="272">
        <f t="shared" si="399"/>
        <v>0</v>
      </c>
      <c r="AV84" s="280"/>
      <c r="AW84" s="284"/>
      <c r="AX84" s="275"/>
      <c r="AY84" s="275"/>
      <c r="AZ84" s="275"/>
      <c r="BA84" s="276"/>
      <c r="BB84" s="287">
        <f t="shared" si="400"/>
        <v>0</v>
      </c>
      <c r="BC84" s="272">
        <f t="shared" si="373"/>
        <v>23</v>
      </c>
      <c r="BD84" s="285">
        <f t="shared" si="374"/>
        <v>16</v>
      </c>
      <c r="BE84" s="285">
        <f t="shared" si="375"/>
        <v>1</v>
      </c>
      <c r="BF84" s="285">
        <f t="shared" si="376"/>
        <v>3</v>
      </c>
      <c r="BG84" s="285">
        <f t="shared" si="377"/>
        <v>0</v>
      </c>
      <c r="BH84" s="285">
        <f t="shared" si="378"/>
        <v>3</v>
      </c>
      <c r="BI84" s="286">
        <f t="shared" si="379"/>
        <v>0</v>
      </c>
      <c r="BJ84" s="287">
        <f t="shared" si="380"/>
        <v>7</v>
      </c>
      <c r="BK84" s="272">
        <f t="shared" si="381"/>
        <v>16</v>
      </c>
      <c r="BL84" s="285">
        <f t="shared" si="382"/>
        <v>14</v>
      </c>
      <c r="BM84" s="285">
        <f t="shared" si="383"/>
        <v>2</v>
      </c>
      <c r="BN84" s="285">
        <f t="shared" si="384"/>
        <v>0</v>
      </c>
      <c r="BO84" s="285">
        <f t="shared" si="385"/>
        <v>0</v>
      </c>
      <c r="BP84" s="285">
        <f t="shared" si="386"/>
        <v>0</v>
      </c>
      <c r="BQ84" s="286">
        <f t="shared" si="387"/>
        <v>0</v>
      </c>
      <c r="BR84" s="287">
        <f t="shared" si="388"/>
        <v>2</v>
      </c>
      <c r="BS84" s="84"/>
      <c r="BU84" s="1">
        <f>BC84+BK84</f>
        <v>39</v>
      </c>
      <c r="BV84" s="1">
        <f t="shared" si="333"/>
        <v>9</v>
      </c>
    </row>
    <row r="85" spans="1:74" ht="36" customHeight="1" thickBot="1" x14ac:dyDescent="0.3">
      <c r="A85" s="464"/>
      <c r="B85" s="465"/>
      <c r="C85" s="465"/>
      <c r="D85" s="465"/>
      <c r="E85" s="465"/>
      <c r="F85" s="466"/>
      <c r="G85" s="305">
        <f t="shared" si="389"/>
        <v>46</v>
      </c>
      <c r="H85" s="395">
        <f>SUM(H82:H84)</f>
        <v>23</v>
      </c>
      <c r="I85" s="396">
        <f>SUM(I82:I84)</f>
        <v>16</v>
      </c>
      <c r="J85" s="397">
        <f t="shared" ref="J85" si="401">SUM(J82:J84)</f>
        <v>5</v>
      </c>
      <c r="K85" s="397">
        <f t="shared" ref="K85" si="402">SUM(K82:K84)</f>
        <v>1</v>
      </c>
      <c r="L85" s="397">
        <f t="shared" ref="L85" si="403">SUM(L82:L84)</f>
        <v>1</v>
      </c>
      <c r="M85" s="395">
        <f t="shared" ref="M85" si="404">SUM(M82:M84)</f>
        <v>0</v>
      </c>
      <c r="N85" s="288">
        <f t="shared" ref="N85" si="405">SUM(I85:M85)</f>
        <v>23</v>
      </c>
      <c r="O85" s="305">
        <f t="shared" si="391"/>
        <v>47</v>
      </c>
      <c r="P85" s="395">
        <f>SUM(P82:P84)</f>
        <v>40</v>
      </c>
      <c r="Q85" s="396">
        <f t="shared" ref="Q85" si="406">SUM(Q82:Q84)</f>
        <v>4</v>
      </c>
      <c r="R85" s="397">
        <f t="shared" ref="R85" si="407">SUM(R82:R84)</f>
        <v>3</v>
      </c>
      <c r="S85" s="397">
        <f>SUM(S82:S84)</f>
        <v>0</v>
      </c>
      <c r="T85" s="397">
        <f t="shared" ref="T85" si="408">SUM(T82:T84)</f>
        <v>0</v>
      </c>
      <c r="U85" s="395">
        <f t="shared" ref="U85" si="409">SUM(U82:U84)</f>
        <v>0</v>
      </c>
      <c r="V85" s="398">
        <f t="shared" si="392"/>
        <v>7</v>
      </c>
      <c r="W85" s="305">
        <f t="shared" si="393"/>
        <v>30</v>
      </c>
      <c r="X85" s="395">
        <f>SUM(X82:X84)</f>
        <v>20</v>
      </c>
      <c r="Y85" s="396">
        <f t="shared" ref="Y85" si="410">SUM(Y82:Y84)</f>
        <v>2</v>
      </c>
      <c r="Z85" s="397">
        <f>SUM(Z82:Z84)</f>
        <v>4</v>
      </c>
      <c r="AA85" s="397">
        <f t="shared" ref="AA85" si="411">SUM(AA82:AA84)</f>
        <v>1</v>
      </c>
      <c r="AB85" s="397">
        <f t="shared" ref="AB85" si="412">SUM(AB82:AB84)</f>
        <v>3</v>
      </c>
      <c r="AC85" s="395">
        <f t="shared" ref="AC85" si="413">SUM(AC82:AC84)</f>
        <v>0</v>
      </c>
      <c r="AD85" s="288">
        <f t="shared" si="394"/>
        <v>10</v>
      </c>
      <c r="AE85" s="305">
        <f t="shared" si="395"/>
        <v>28</v>
      </c>
      <c r="AF85" s="395">
        <f>SUM(AF82:AF84)</f>
        <v>21</v>
      </c>
      <c r="AG85" s="396">
        <f t="shared" ref="AG85" si="414">SUM(AG82:AG84)</f>
        <v>4</v>
      </c>
      <c r="AH85" s="397">
        <f t="shared" ref="AH85" si="415">SUM(AH82:AH84)</f>
        <v>2</v>
      </c>
      <c r="AI85" s="397">
        <f t="shared" ref="AI85" si="416">SUM(AI82:AI84)</f>
        <v>0</v>
      </c>
      <c r="AJ85" s="397">
        <f t="shared" ref="AJ85" si="417">SUM(AJ82:AJ84)</f>
        <v>1</v>
      </c>
      <c r="AK85" s="395">
        <f t="shared" ref="AK85" si="418">SUM(AK82:AK84)</f>
        <v>0</v>
      </c>
      <c r="AL85" s="398">
        <f t="shared" si="396"/>
        <v>7</v>
      </c>
      <c r="AM85" s="305">
        <f t="shared" si="397"/>
        <v>0</v>
      </c>
      <c r="AN85" s="395">
        <f>SUM(AN82:AN84)</f>
        <v>0</v>
      </c>
      <c r="AO85" s="396">
        <f t="shared" ref="AO85" si="419">SUM(AO82:AO84)</f>
        <v>0</v>
      </c>
      <c r="AP85" s="397">
        <f t="shared" ref="AP85" si="420">SUM(AP82:AP84)</f>
        <v>0</v>
      </c>
      <c r="AQ85" s="397">
        <f t="shared" ref="AQ85" si="421">SUM(AQ82:AQ84)</f>
        <v>0</v>
      </c>
      <c r="AR85" s="397">
        <f t="shared" ref="AR85" si="422">SUM(AR82:AR84)</f>
        <v>0</v>
      </c>
      <c r="AS85" s="395">
        <f t="shared" ref="AS85" si="423">SUM(AS82:AS84)</f>
        <v>0</v>
      </c>
      <c r="AT85" s="399">
        <f t="shared" si="398"/>
        <v>0</v>
      </c>
      <c r="AU85" s="305">
        <f t="shared" si="399"/>
        <v>0</v>
      </c>
      <c r="AV85" s="395">
        <f>SUM(AV82:AV84)</f>
        <v>0</v>
      </c>
      <c r="AW85" s="396">
        <f t="shared" ref="AW85" si="424">SUM(AW82:AW84)</f>
        <v>0</v>
      </c>
      <c r="AX85" s="397">
        <f>SUM(AX82:AX84)</f>
        <v>0</v>
      </c>
      <c r="AY85" s="397">
        <f t="shared" ref="AY85" si="425">SUM(AY82:AY84)</f>
        <v>0</v>
      </c>
      <c r="AZ85" s="397">
        <f t="shared" ref="AZ85" si="426">SUM(AZ82:AZ84)</f>
        <v>0</v>
      </c>
      <c r="BA85" s="395">
        <f t="shared" ref="BA85" si="427">SUM(BA82:BA84)</f>
        <v>0</v>
      </c>
      <c r="BB85" s="288">
        <f t="shared" si="400"/>
        <v>0</v>
      </c>
      <c r="BC85" s="305">
        <f t="shared" ref="BC85:BC107" si="428">G85+W85+AM85</f>
        <v>76</v>
      </c>
      <c r="BD85" s="306">
        <f t="shared" ref="BD85:BD107" si="429">H85+X85+AN85</f>
        <v>43</v>
      </c>
      <c r="BE85" s="306">
        <f t="shared" ref="BE85:BE107" si="430">I85+Y85+AO85</f>
        <v>18</v>
      </c>
      <c r="BF85" s="306">
        <f t="shared" ref="BF85:BF107" si="431">J85+Z85+AP85</f>
        <v>9</v>
      </c>
      <c r="BG85" s="306">
        <f t="shared" ref="BG85:BG107" si="432">K85+AA85+AQ85</f>
        <v>2</v>
      </c>
      <c r="BH85" s="306">
        <f t="shared" ref="BH85:BH107" si="433">L85+AB85+AR85</f>
        <v>4</v>
      </c>
      <c r="BI85" s="307">
        <f t="shared" ref="BI85:BI107" si="434">M85+AC85+AS85</f>
        <v>0</v>
      </c>
      <c r="BJ85" s="288">
        <f t="shared" ref="BJ85:BJ107" si="435">N85+AD85+AT85</f>
        <v>33</v>
      </c>
      <c r="BK85" s="305">
        <f t="shared" ref="BK85:BK107" si="436">O85+AE85+AU85</f>
        <v>75</v>
      </c>
      <c r="BL85" s="306">
        <f t="shared" ref="BL85:BL107" si="437">P85+AF85+AV85</f>
        <v>61</v>
      </c>
      <c r="BM85" s="306">
        <f t="shared" ref="BM85:BM107" si="438">Q85+AG85+AW85</f>
        <v>8</v>
      </c>
      <c r="BN85" s="306">
        <f t="shared" ref="BN85:BN107" si="439">R85+AH85+AX85</f>
        <v>5</v>
      </c>
      <c r="BO85" s="306">
        <f t="shared" ref="BO85:BO107" si="440">S85+AI85+AY85</f>
        <v>0</v>
      </c>
      <c r="BP85" s="306">
        <f t="shared" ref="BP85:BP107" si="441">T85+AJ85+AZ85</f>
        <v>1</v>
      </c>
      <c r="BQ85" s="307">
        <f t="shared" ref="BQ85:BQ107" si="442">U85+AK85+BA85</f>
        <v>0</v>
      </c>
      <c r="BR85" s="288">
        <f t="shared" ref="BR85:BR107" si="443">V85+AL85+BB85</f>
        <v>14</v>
      </c>
      <c r="BS85" s="84"/>
      <c r="BU85" s="1">
        <f t="shared" ref="BU85:BU106" si="444">BC85+BK85</f>
        <v>151</v>
      </c>
      <c r="BV85" s="1"/>
    </row>
    <row r="86" spans="1:74" ht="36" customHeight="1" thickBot="1" x14ac:dyDescent="0.3">
      <c r="A86" s="480" t="s">
        <v>165</v>
      </c>
      <c r="B86" s="481"/>
      <c r="C86" s="481"/>
      <c r="D86" s="481"/>
      <c r="E86" s="481"/>
      <c r="F86" s="482"/>
      <c r="G86" s="308">
        <f>H86+N86</f>
        <v>875</v>
      </c>
      <c r="H86" s="413">
        <f>SUM(H85,H81,H77,H73,H67,H63,H58,H51,H45,H40,H34,H28,H22)</f>
        <v>549</v>
      </c>
      <c r="I86" s="308">
        <f t="shared" ref="I86:M86" si="445">SUM(I85,I81,I77,I73,I67,I63,I58,I51,I45,I40,I34,I28,I22)</f>
        <v>114</v>
      </c>
      <c r="J86" s="414">
        <f t="shared" si="445"/>
        <v>66</v>
      </c>
      <c r="K86" s="414">
        <f t="shared" si="445"/>
        <v>57</v>
      </c>
      <c r="L86" s="414">
        <f>SUM(L85,L81,L77,L73,L67,L63,L58,L51,L45,L40,L34,L28,L22)</f>
        <v>24</v>
      </c>
      <c r="M86" s="413">
        <f t="shared" si="445"/>
        <v>65</v>
      </c>
      <c r="N86" s="311">
        <f>SUM(I86:M86)</f>
        <v>326</v>
      </c>
      <c r="O86" s="308">
        <f t="shared" ref="O86:O107" si="446">P86+V86</f>
        <v>843</v>
      </c>
      <c r="P86" s="413">
        <f>SUM(P85,P81,P77,P73,P67,P63,P58,P51,P45,P40,P34,P28,P22)</f>
        <v>672</v>
      </c>
      <c r="Q86" s="308">
        <f t="shared" ref="Q86" si="447">SUM(Q85,Q81,Q77,Q73,Q67,Q63,Q58,Q51,Q45,Q40,Q34,Q28,Q22)</f>
        <v>85</v>
      </c>
      <c r="R86" s="414">
        <f t="shared" ref="R86" si="448">SUM(R85,R81,R77,R73,R67,R63,R58,R51,R45,R40,R34,R28,R22)</f>
        <v>46</v>
      </c>
      <c r="S86" s="414">
        <f t="shared" ref="S86" si="449">SUM(S85,S81,S77,S73,S67,S63,S58,S51,S45,S40,S34,S28,S22)</f>
        <v>14</v>
      </c>
      <c r="T86" s="414">
        <f>SUM(T85,T81,T77,T73,T67,T63,T58,T51,T45,T40,T34,T28,T22)</f>
        <v>7</v>
      </c>
      <c r="U86" s="413">
        <f t="shared" ref="U86" si="450">SUM(U85,U81,U77,U73,U67,U63,U58,U51,U45,U40,U34,U28,U22)</f>
        <v>19</v>
      </c>
      <c r="V86" s="415">
        <f t="shared" ref="V86:V107" si="451">SUM(Q86:U86)</f>
        <v>171</v>
      </c>
      <c r="W86" s="308">
        <f t="shared" ref="W86:W107" si="452">X86+AD86</f>
        <v>649</v>
      </c>
      <c r="X86" s="413">
        <f>SUM(X85,X81,X77,X73,X67,X63,X58,X51,X45,X40,X34,X28,X22)</f>
        <v>465</v>
      </c>
      <c r="Y86" s="308">
        <f t="shared" ref="Y86" si="453">SUM(Y85,Y81,Y77,Y73,Y67,Y63,Y58,Y51,Y45,Y40,Y34,Y28,Y22)</f>
        <v>80</v>
      </c>
      <c r="Z86" s="414">
        <f t="shared" ref="Z86" si="454">SUM(Z85,Z81,Z77,Z73,Z67,Z63,Z58,Z51,Z45,Z40,Z34,Z28,Z22)</f>
        <v>43</v>
      </c>
      <c r="AA86" s="414">
        <f t="shared" ref="AA86" si="455">SUM(AA85,AA81,AA77,AA73,AA67,AA63,AA58,AA51,AA45,AA40,AA34,AA28,AA22)</f>
        <v>33</v>
      </c>
      <c r="AB86" s="414">
        <f>SUM(AB85,AB81,AB77,AB73,AB67,AB63,AB58,AB51,AB45,AB40,AB34,AB28,AB22)</f>
        <v>13</v>
      </c>
      <c r="AC86" s="413">
        <f t="shared" ref="AC86" si="456">SUM(AC85,AC81,AC77,AC73,AC67,AC63,AC58,AC51,AC45,AC40,AC34,AC28,AC22)</f>
        <v>15</v>
      </c>
      <c r="AD86" s="311">
        <f t="shared" ref="AD86:AD107" si="457">SUM(Y86:AC86)</f>
        <v>184</v>
      </c>
      <c r="AE86" s="308">
        <f t="shared" ref="AE86:AE107" si="458">AF86+AL86</f>
        <v>747</v>
      </c>
      <c r="AF86" s="413">
        <f>SUM(AF85,AF81,AF77,AF73,AF67,AF63,AF58,AF51,AF45,AF40,AF34,AF28,AF22)</f>
        <v>638</v>
      </c>
      <c r="AG86" s="308">
        <f t="shared" ref="AG86" si="459">SUM(AG85,AG81,AG77,AG73,AG67,AG63,AG58,AG51,AG45,AG40,AG34,AG28,AG22)</f>
        <v>62</v>
      </c>
      <c r="AH86" s="414">
        <f>SUM(AH85,AH81,AH77,AH73,AH67,AH63,AH58,AH51,AH45,AH40,AH34,AH28,AH22)</f>
        <v>19</v>
      </c>
      <c r="AI86" s="414">
        <f t="shared" ref="AI86" si="460">SUM(AI85,AI81,AI77,AI73,AI67,AI63,AI58,AI51,AI45,AI40,AI34,AI28,AI22)</f>
        <v>8</v>
      </c>
      <c r="AJ86" s="414">
        <f>SUM(AJ85,AJ81,AJ77,AJ73,AJ67,AJ63,AJ58,AJ51,AJ45,AJ40,AJ34,AJ28,AJ22)</f>
        <v>9</v>
      </c>
      <c r="AK86" s="413">
        <f t="shared" ref="AK86" si="461">SUM(AK85,AK81,AK77,AK73,AK67,AK63,AK58,AK51,AK45,AK40,AK34,AK28,AK22)</f>
        <v>11</v>
      </c>
      <c r="AL86" s="415">
        <f t="shared" ref="AL86:AL107" si="462">SUM(AG86:AK86)</f>
        <v>109</v>
      </c>
      <c r="AM86" s="308">
        <f t="shared" ref="AM86:AM107" si="463">AN86+AT86</f>
        <v>551</v>
      </c>
      <c r="AN86" s="413">
        <f>SUM(AN85,AN81,AN77,AN73,AN67,AN63,AN58,AN51,AN45,AN40,AN34,AN28,AN22)</f>
        <v>431</v>
      </c>
      <c r="AO86" s="308">
        <f t="shared" ref="AO86" si="464">SUM(AO85,AO81,AO77,AO73,AO67,AO63,AO58,AO51,AO45,AO40,AO34,AO28,AO22)</f>
        <v>56</v>
      </c>
      <c r="AP86" s="414">
        <f t="shared" ref="AP86" si="465">SUM(AP85,AP81,AP77,AP73,AP67,AP63,AP58,AP51,AP45,AP40,AP34,AP28,AP22)</f>
        <v>36</v>
      </c>
      <c r="AQ86" s="414">
        <f t="shared" ref="AQ86" si="466">SUM(AQ85,AQ81,AQ77,AQ73,AQ67,AQ63,AQ58,AQ51,AQ45,AQ40,AQ34,AQ28,AQ22)</f>
        <v>17</v>
      </c>
      <c r="AR86" s="414">
        <f>SUM(AR85,AR81,AR77,AR73,AR67,AR63,AR58,AR51,AR45,AR40,AR34,AR28,AR22)</f>
        <v>4</v>
      </c>
      <c r="AS86" s="413">
        <f t="shared" ref="AS86" si="467">SUM(AS85,AS81,AS77,AS73,AS67,AS63,AS58,AS51,AS45,AS40,AS34,AS28,AS22)</f>
        <v>7</v>
      </c>
      <c r="AT86" s="416">
        <f t="shared" ref="AT86:AT107" si="468">SUM(AO86:AS86)</f>
        <v>120</v>
      </c>
      <c r="AU86" s="308">
        <f t="shared" ref="AU86:AU107" si="469">AV86+BB86</f>
        <v>589</v>
      </c>
      <c r="AV86" s="413">
        <f>SUM(AV85,AV81,AV77,AV73,AV67,AV63,AV58,AV51,AV45,AV40,AV34,AV28,AV22)</f>
        <v>507</v>
      </c>
      <c r="AW86" s="308">
        <f t="shared" ref="AW86" si="470">SUM(AW85,AW81,AW77,AW73,AW67,AW63,AW58,AW51,AW45,AW40,AW34,AW28,AW22)</f>
        <v>50</v>
      </c>
      <c r="AX86" s="414">
        <f t="shared" ref="AX86" si="471">SUM(AX85,AX81,AX77,AX73,AX67,AX63,AX58,AX51,AX45,AX40,AX34,AX28,AX22)</f>
        <v>23</v>
      </c>
      <c r="AY86" s="414">
        <f>SUM(AY85,AY81,AY77,AY73,AY67,AY63,AY58,AY51,AY45,AY40,AY34,AY28,AY22)</f>
        <v>3</v>
      </c>
      <c r="AZ86" s="414">
        <f>SUM(AZ85,AZ81,AZ77,AZ73,AZ67,AZ63,AZ58,AZ51,AZ45,AZ40,AZ34,AZ28,AZ22)</f>
        <v>4</v>
      </c>
      <c r="BA86" s="413">
        <f>SUM(BA85,BA81,BA77,BA73,BA67,BA63,BA58,BA51,BA45,BA40,BA34,BA28,BA22)</f>
        <v>2</v>
      </c>
      <c r="BB86" s="311">
        <f t="shared" ref="BB86:BB107" si="472">SUM(AW86:BA86)</f>
        <v>82</v>
      </c>
      <c r="BC86" s="308">
        <f t="shared" si="428"/>
        <v>2075</v>
      </c>
      <c r="BD86" s="309">
        <f t="shared" si="429"/>
        <v>1445</v>
      </c>
      <c r="BE86" s="309">
        <f t="shared" si="430"/>
        <v>250</v>
      </c>
      <c r="BF86" s="309">
        <f t="shared" si="431"/>
        <v>145</v>
      </c>
      <c r="BG86" s="309">
        <f>K86+AA86+AQ86</f>
        <v>107</v>
      </c>
      <c r="BH86" s="309">
        <f t="shared" si="433"/>
        <v>41</v>
      </c>
      <c r="BI86" s="310">
        <f t="shared" si="434"/>
        <v>87</v>
      </c>
      <c r="BJ86" s="311">
        <f>N86+AD86+AT86</f>
        <v>630</v>
      </c>
      <c r="BK86" s="308">
        <f t="shared" si="436"/>
        <v>2179</v>
      </c>
      <c r="BL86" s="309">
        <f t="shared" si="437"/>
        <v>1817</v>
      </c>
      <c r="BM86" s="309">
        <f t="shared" si="438"/>
        <v>197</v>
      </c>
      <c r="BN86" s="309">
        <f t="shared" si="439"/>
        <v>88</v>
      </c>
      <c r="BO86" s="309">
        <f t="shared" si="440"/>
        <v>25</v>
      </c>
      <c r="BP86" s="309">
        <f t="shared" si="441"/>
        <v>20</v>
      </c>
      <c r="BQ86" s="310">
        <f t="shared" si="442"/>
        <v>32</v>
      </c>
      <c r="BR86" s="311">
        <f t="shared" si="443"/>
        <v>362</v>
      </c>
      <c r="BS86" s="84"/>
      <c r="BU86" s="1">
        <f t="shared" si="444"/>
        <v>4254</v>
      </c>
      <c r="BV86" s="1"/>
    </row>
    <row r="87" spans="1:74" ht="36" customHeight="1" thickBot="1" x14ac:dyDescent="0.3">
      <c r="A87" s="221" t="s">
        <v>36</v>
      </c>
      <c r="B87" s="222" t="s">
        <v>51</v>
      </c>
      <c r="C87" s="222" t="s">
        <v>101</v>
      </c>
      <c r="D87" s="223" t="s">
        <v>92</v>
      </c>
      <c r="E87" s="224" t="s">
        <v>91</v>
      </c>
      <c r="F87" s="225" t="s">
        <v>15</v>
      </c>
      <c r="G87" s="289">
        <f t="shared" ref="G87:G107" si="473">H87+N87</f>
        <v>0</v>
      </c>
      <c r="H87" s="400"/>
      <c r="I87" s="401"/>
      <c r="J87" s="402"/>
      <c r="K87" s="402"/>
      <c r="L87" s="402"/>
      <c r="M87" s="403"/>
      <c r="N87" s="304">
        <f t="shared" ref="N87:N107" si="474">SUM(I87:M87)</f>
        <v>0</v>
      </c>
      <c r="O87" s="289">
        <f t="shared" si="446"/>
        <v>0</v>
      </c>
      <c r="P87" s="404"/>
      <c r="Q87" s="405"/>
      <c r="R87" s="406"/>
      <c r="S87" s="406"/>
      <c r="T87" s="406"/>
      <c r="U87" s="404"/>
      <c r="V87" s="407">
        <f t="shared" si="451"/>
        <v>0</v>
      </c>
      <c r="W87" s="289">
        <f t="shared" si="452"/>
        <v>0</v>
      </c>
      <c r="X87" s="408"/>
      <c r="Y87" s="409"/>
      <c r="Z87" s="410"/>
      <c r="AA87" s="410"/>
      <c r="AB87" s="410"/>
      <c r="AC87" s="411"/>
      <c r="AD87" s="304">
        <f t="shared" si="457"/>
        <v>0</v>
      </c>
      <c r="AE87" s="289">
        <f t="shared" si="458"/>
        <v>0</v>
      </c>
      <c r="AF87" s="408"/>
      <c r="AG87" s="409"/>
      <c r="AH87" s="410"/>
      <c r="AI87" s="410"/>
      <c r="AJ87" s="410"/>
      <c r="AK87" s="411"/>
      <c r="AL87" s="407">
        <f t="shared" si="462"/>
        <v>0</v>
      </c>
      <c r="AM87" s="289">
        <f t="shared" si="463"/>
        <v>37</v>
      </c>
      <c r="AN87" s="297">
        <v>25</v>
      </c>
      <c r="AO87" s="295">
        <v>7</v>
      </c>
      <c r="AP87" s="296">
        <v>3</v>
      </c>
      <c r="AQ87" s="296"/>
      <c r="AR87" s="296">
        <v>2</v>
      </c>
      <c r="AS87" s="294"/>
      <c r="AT87" s="412">
        <f t="shared" si="468"/>
        <v>12</v>
      </c>
      <c r="AU87" s="289">
        <f t="shared" si="469"/>
        <v>37</v>
      </c>
      <c r="AV87" s="297">
        <v>31</v>
      </c>
      <c r="AW87" s="301">
        <v>6</v>
      </c>
      <c r="AX87" s="292"/>
      <c r="AY87" s="292"/>
      <c r="AZ87" s="292"/>
      <c r="BA87" s="293"/>
      <c r="BB87" s="304">
        <f t="shared" si="472"/>
        <v>6</v>
      </c>
      <c r="BC87" s="289">
        <f t="shared" si="428"/>
        <v>37</v>
      </c>
      <c r="BD87" s="302">
        <f t="shared" si="429"/>
        <v>25</v>
      </c>
      <c r="BE87" s="302">
        <f t="shared" si="430"/>
        <v>7</v>
      </c>
      <c r="BF87" s="302">
        <f t="shared" si="431"/>
        <v>3</v>
      </c>
      <c r="BG87" s="302">
        <f t="shared" si="432"/>
        <v>0</v>
      </c>
      <c r="BH87" s="302">
        <f t="shared" si="433"/>
        <v>2</v>
      </c>
      <c r="BI87" s="303">
        <f t="shared" si="434"/>
        <v>0</v>
      </c>
      <c r="BJ87" s="304">
        <f t="shared" si="435"/>
        <v>12</v>
      </c>
      <c r="BK87" s="289">
        <f t="shared" si="436"/>
        <v>37</v>
      </c>
      <c r="BL87" s="302">
        <f t="shared" si="437"/>
        <v>31</v>
      </c>
      <c r="BM87" s="302">
        <f t="shared" si="438"/>
        <v>6</v>
      </c>
      <c r="BN87" s="302">
        <f t="shared" si="439"/>
        <v>0</v>
      </c>
      <c r="BO87" s="302">
        <f t="shared" si="440"/>
        <v>0</v>
      </c>
      <c r="BP87" s="302">
        <f t="shared" si="441"/>
        <v>0</v>
      </c>
      <c r="BQ87" s="303">
        <f t="shared" si="442"/>
        <v>0</v>
      </c>
      <c r="BR87" s="304">
        <f t="shared" si="443"/>
        <v>6</v>
      </c>
      <c r="BS87" s="84"/>
      <c r="BU87" s="1">
        <f t="shared" si="444"/>
        <v>74</v>
      </c>
      <c r="BV87" s="1"/>
    </row>
    <row r="88" spans="1:74" ht="36" customHeight="1" thickBot="1" x14ac:dyDescent="0.3">
      <c r="A88" s="221" t="s">
        <v>36</v>
      </c>
      <c r="B88" s="222" t="s">
        <v>52</v>
      </c>
      <c r="C88" s="222" t="s">
        <v>166</v>
      </c>
      <c r="D88" s="223" t="s">
        <v>92</v>
      </c>
      <c r="E88" s="224" t="s">
        <v>91</v>
      </c>
      <c r="F88" s="225" t="s">
        <v>15</v>
      </c>
      <c r="G88" s="68">
        <f t="shared" si="473"/>
        <v>27</v>
      </c>
      <c r="H88" s="69">
        <v>23</v>
      </c>
      <c r="I88" s="70">
        <v>1</v>
      </c>
      <c r="J88" s="71"/>
      <c r="K88" s="71">
        <v>1</v>
      </c>
      <c r="L88" s="71"/>
      <c r="M88" s="72">
        <v>2</v>
      </c>
      <c r="N88" s="83">
        <f t="shared" si="474"/>
        <v>4</v>
      </c>
      <c r="O88" s="68">
        <f t="shared" si="446"/>
        <v>32</v>
      </c>
      <c r="P88" s="73">
        <v>30</v>
      </c>
      <c r="Q88" s="74">
        <v>1</v>
      </c>
      <c r="R88" s="75">
        <v>1</v>
      </c>
      <c r="S88" s="75"/>
      <c r="T88" s="75"/>
      <c r="U88" s="73"/>
      <c r="V88" s="387">
        <f t="shared" si="451"/>
        <v>2</v>
      </c>
      <c r="W88" s="68">
        <f t="shared" si="452"/>
        <v>14</v>
      </c>
      <c r="X88" s="76">
        <v>12</v>
      </c>
      <c r="Y88" s="77"/>
      <c r="Z88" s="78">
        <v>1</v>
      </c>
      <c r="AA88" s="78">
        <v>1</v>
      </c>
      <c r="AB88" s="78"/>
      <c r="AC88" s="79"/>
      <c r="AD88" s="83">
        <f t="shared" si="457"/>
        <v>2</v>
      </c>
      <c r="AE88" s="68">
        <f t="shared" si="458"/>
        <v>29</v>
      </c>
      <c r="AF88" s="76">
        <v>29</v>
      </c>
      <c r="AG88" s="77"/>
      <c r="AH88" s="78"/>
      <c r="AI88" s="78"/>
      <c r="AJ88" s="78"/>
      <c r="AK88" s="79"/>
      <c r="AL88" s="387">
        <f t="shared" si="462"/>
        <v>0</v>
      </c>
      <c r="AM88" s="68">
        <f t="shared" si="463"/>
        <v>21</v>
      </c>
      <c r="AN88" s="76">
        <v>15</v>
      </c>
      <c r="AO88" s="74">
        <v>3</v>
      </c>
      <c r="AP88" s="75">
        <v>1</v>
      </c>
      <c r="AQ88" s="75">
        <v>2</v>
      </c>
      <c r="AR88" s="75"/>
      <c r="AS88" s="73"/>
      <c r="AT88" s="392">
        <f t="shared" si="468"/>
        <v>6</v>
      </c>
      <c r="AU88" s="68">
        <f t="shared" si="469"/>
        <v>18</v>
      </c>
      <c r="AV88" s="76">
        <v>17</v>
      </c>
      <c r="AW88" s="80">
        <v>1</v>
      </c>
      <c r="AX88" s="71"/>
      <c r="AY88" s="71"/>
      <c r="AZ88" s="71"/>
      <c r="BA88" s="72"/>
      <c r="BB88" s="83">
        <f t="shared" si="472"/>
        <v>1</v>
      </c>
      <c r="BC88" s="68">
        <f t="shared" si="428"/>
        <v>62</v>
      </c>
      <c r="BD88" s="81">
        <f t="shared" si="429"/>
        <v>50</v>
      </c>
      <c r="BE88" s="81">
        <f t="shared" si="430"/>
        <v>4</v>
      </c>
      <c r="BF88" s="81">
        <f t="shared" si="431"/>
        <v>2</v>
      </c>
      <c r="BG88" s="81">
        <f t="shared" si="432"/>
        <v>4</v>
      </c>
      <c r="BH88" s="81">
        <f t="shared" si="433"/>
        <v>0</v>
      </c>
      <c r="BI88" s="82">
        <f t="shared" si="434"/>
        <v>2</v>
      </c>
      <c r="BJ88" s="83">
        <f t="shared" si="435"/>
        <v>12</v>
      </c>
      <c r="BK88" s="68">
        <f t="shared" si="436"/>
        <v>79</v>
      </c>
      <c r="BL88" s="81">
        <f t="shared" si="437"/>
        <v>76</v>
      </c>
      <c r="BM88" s="81">
        <f t="shared" si="438"/>
        <v>2</v>
      </c>
      <c r="BN88" s="81">
        <f t="shared" si="439"/>
        <v>1</v>
      </c>
      <c r="BO88" s="81">
        <f t="shared" si="440"/>
        <v>0</v>
      </c>
      <c r="BP88" s="81">
        <f t="shared" si="441"/>
        <v>0</v>
      </c>
      <c r="BQ88" s="82">
        <f t="shared" si="442"/>
        <v>0</v>
      </c>
      <c r="BR88" s="83">
        <f t="shared" si="443"/>
        <v>3</v>
      </c>
      <c r="BS88" s="84"/>
      <c r="BU88" s="1">
        <f t="shared" si="444"/>
        <v>141</v>
      </c>
      <c r="BV88" s="1"/>
    </row>
    <row r="89" spans="1:74" ht="36" customHeight="1" thickBot="1" x14ac:dyDescent="0.3">
      <c r="A89" s="221" t="s">
        <v>36</v>
      </c>
      <c r="B89" s="222" t="s">
        <v>53</v>
      </c>
      <c r="C89" s="222" t="s">
        <v>102</v>
      </c>
      <c r="D89" s="223" t="s">
        <v>92</v>
      </c>
      <c r="E89" s="224" t="s">
        <v>91</v>
      </c>
      <c r="F89" s="225" t="s">
        <v>15</v>
      </c>
      <c r="G89" s="68">
        <f t="shared" si="473"/>
        <v>29</v>
      </c>
      <c r="H89" s="69">
        <v>17</v>
      </c>
      <c r="I89" s="70">
        <v>4</v>
      </c>
      <c r="J89" s="71">
        <v>3</v>
      </c>
      <c r="K89" s="71">
        <v>3</v>
      </c>
      <c r="L89" s="71">
        <v>1</v>
      </c>
      <c r="M89" s="72">
        <v>1</v>
      </c>
      <c r="N89" s="83">
        <f t="shared" si="474"/>
        <v>12</v>
      </c>
      <c r="O89" s="68">
        <f t="shared" si="446"/>
        <v>32</v>
      </c>
      <c r="P89" s="73">
        <v>26</v>
      </c>
      <c r="Q89" s="74">
        <v>3</v>
      </c>
      <c r="R89" s="75">
        <v>2</v>
      </c>
      <c r="S89" s="75"/>
      <c r="T89" s="75">
        <v>1</v>
      </c>
      <c r="U89" s="73"/>
      <c r="V89" s="387">
        <f t="shared" si="451"/>
        <v>6</v>
      </c>
      <c r="W89" s="68">
        <f t="shared" si="452"/>
        <v>9</v>
      </c>
      <c r="X89" s="76">
        <v>2</v>
      </c>
      <c r="Y89" s="77">
        <v>1</v>
      </c>
      <c r="Z89" s="78">
        <v>2</v>
      </c>
      <c r="AA89" s="78">
        <v>1</v>
      </c>
      <c r="AB89" s="78">
        <v>1</v>
      </c>
      <c r="AC89" s="79">
        <v>2</v>
      </c>
      <c r="AD89" s="83">
        <f t="shared" si="457"/>
        <v>7</v>
      </c>
      <c r="AE89" s="68">
        <f t="shared" si="458"/>
        <v>18</v>
      </c>
      <c r="AF89" s="76">
        <v>15</v>
      </c>
      <c r="AG89" s="77"/>
      <c r="AH89" s="78">
        <v>1</v>
      </c>
      <c r="AI89" s="78">
        <v>1</v>
      </c>
      <c r="AJ89" s="78">
        <v>1</v>
      </c>
      <c r="AK89" s="79"/>
      <c r="AL89" s="387">
        <f t="shared" si="462"/>
        <v>3</v>
      </c>
      <c r="AM89" s="68">
        <f t="shared" si="463"/>
        <v>13</v>
      </c>
      <c r="AN89" s="76">
        <v>10</v>
      </c>
      <c r="AO89" s="74">
        <v>1</v>
      </c>
      <c r="AP89" s="75">
        <v>2</v>
      </c>
      <c r="AQ89" s="75"/>
      <c r="AR89" s="75"/>
      <c r="AS89" s="73"/>
      <c r="AT89" s="392">
        <f t="shared" si="468"/>
        <v>3</v>
      </c>
      <c r="AU89" s="68">
        <f t="shared" si="469"/>
        <v>21</v>
      </c>
      <c r="AV89" s="76">
        <v>19</v>
      </c>
      <c r="AW89" s="80">
        <v>1</v>
      </c>
      <c r="AX89" s="71">
        <v>1</v>
      </c>
      <c r="AY89" s="71"/>
      <c r="AZ89" s="71"/>
      <c r="BA89" s="72"/>
      <c r="BB89" s="83">
        <f t="shared" si="472"/>
        <v>2</v>
      </c>
      <c r="BC89" s="68">
        <f t="shared" si="428"/>
        <v>51</v>
      </c>
      <c r="BD89" s="81">
        <f t="shared" si="429"/>
        <v>29</v>
      </c>
      <c r="BE89" s="81">
        <f t="shared" si="430"/>
        <v>6</v>
      </c>
      <c r="BF89" s="81">
        <f t="shared" si="431"/>
        <v>7</v>
      </c>
      <c r="BG89" s="81">
        <f t="shared" si="432"/>
        <v>4</v>
      </c>
      <c r="BH89" s="81">
        <f t="shared" si="433"/>
        <v>2</v>
      </c>
      <c r="BI89" s="82">
        <f t="shared" si="434"/>
        <v>3</v>
      </c>
      <c r="BJ89" s="83">
        <f t="shared" si="435"/>
        <v>22</v>
      </c>
      <c r="BK89" s="68">
        <f t="shared" si="436"/>
        <v>71</v>
      </c>
      <c r="BL89" s="81">
        <f t="shared" si="437"/>
        <v>60</v>
      </c>
      <c r="BM89" s="81">
        <f t="shared" si="438"/>
        <v>4</v>
      </c>
      <c r="BN89" s="81">
        <f t="shared" si="439"/>
        <v>4</v>
      </c>
      <c r="BO89" s="81">
        <f t="shared" si="440"/>
        <v>1</v>
      </c>
      <c r="BP89" s="81">
        <f t="shared" si="441"/>
        <v>2</v>
      </c>
      <c r="BQ89" s="82">
        <f t="shared" si="442"/>
        <v>0</v>
      </c>
      <c r="BR89" s="83">
        <f t="shared" si="443"/>
        <v>11</v>
      </c>
      <c r="BS89" s="84"/>
      <c r="BU89" s="1">
        <f t="shared" si="444"/>
        <v>122</v>
      </c>
      <c r="BV89" s="1"/>
    </row>
    <row r="90" spans="1:74" ht="36" customHeight="1" thickBot="1" x14ac:dyDescent="0.3">
      <c r="A90" s="221" t="s">
        <v>36</v>
      </c>
      <c r="B90" s="222" t="s">
        <v>54</v>
      </c>
      <c r="C90" s="222" t="s">
        <v>167</v>
      </c>
      <c r="D90" s="223" t="s">
        <v>92</v>
      </c>
      <c r="E90" s="224" t="s">
        <v>91</v>
      </c>
      <c r="F90" s="225" t="s">
        <v>15</v>
      </c>
      <c r="G90" s="68">
        <f t="shared" si="473"/>
        <v>0</v>
      </c>
      <c r="H90" s="380"/>
      <c r="I90" s="381"/>
      <c r="J90" s="382"/>
      <c r="K90" s="382"/>
      <c r="L90" s="382"/>
      <c r="M90" s="383"/>
      <c r="N90" s="83">
        <f t="shared" si="474"/>
        <v>0</v>
      </c>
      <c r="O90" s="68">
        <f t="shared" si="446"/>
        <v>0</v>
      </c>
      <c r="P90" s="384"/>
      <c r="Q90" s="385"/>
      <c r="R90" s="386"/>
      <c r="S90" s="386"/>
      <c r="T90" s="386"/>
      <c r="U90" s="384"/>
      <c r="V90" s="387">
        <f t="shared" si="451"/>
        <v>0</v>
      </c>
      <c r="W90" s="68">
        <f t="shared" si="452"/>
        <v>0</v>
      </c>
      <c r="X90" s="388"/>
      <c r="Y90" s="389"/>
      <c r="Z90" s="390"/>
      <c r="AA90" s="390"/>
      <c r="AB90" s="390"/>
      <c r="AC90" s="391"/>
      <c r="AD90" s="83">
        <f t="shared" si="457"/>
        <v>0</v>
      </c>
      <c r="AE90" s="68">
        <f t="shared" si="458"/>
        <v>0</v>
      </c>
      <c r="AF90" s="388"/>
      <c r="AG90" s="389"/>
      <c r="AH90" s="390"/>
      <c r="AI90" s="390"/>
      <c r="AJ90" s="390"/>
      <c r="AK90" s="391"/>
      <c r="AL90" s="387">
        <f t="shared" si="462"/>
        <v>0</v>
      </c>
      <c r="AM90" s="68">
        <f t="shared" si="463"/>
        <v>29</v>
      </c>
      <c r="AN90" s="76">
        <v>24</v>
      </c>
      <c r="AO90" s="74">
        <v>3</v>
      </c>
      <c r="AP90" s="75">
        <v>2</v>
      </c>
      <c r="AQ90" s="75">
        <v>0</v>
      </c>
      <c r="AR90" s="75">
        <v>0</v>
      </c>
      <c r="AS90" s="73">
        <v>0</v>
      </c>
      <c r="AT90" s="392">
        <f t="shared" si="468"/>
        <v>5</v>
      </c>
      <c r="AU90" s="68">
        <f t="shared" si="469"/>
        <v>31</v>
      </c>
      <c r="AV90" s="76">
        <v>30</v>
      </c>
      <c r="AW90" s="80">
        <v>1</v>
      </c>
      <c r="AX90" s="71"/>
      <c r="AY90" s="71"/>
      <c r="AZ90" s="71"/>
      <c r="BA90" s="72"/>
      <c r="BB90" s="83">
        <f t="shared" si="472"/>
        <v>1</v>
      </c>
      <c r="BC90" s="68">
        <f t="shared" si="428"/>
        <v>29</v>
      </c>
      <c r="BD90" s="81">
        <f t="shared" si="429"/>
        <v>24</v>
      </c>
      <c r="BE90" s="81">
        <f t="shared" si="430"/>
        <v>3</v>
      </c>
      <c r="BF90" s="81">
        <f t="shared" si="431"/>
        <v>2</v>
      </c>
      <c r="BG90" s="81">
        <f t="shared" si="432"/>
        <v>0</v>
      </c>
      <c r="BH90" s="81">
        <f t="shared" si="433"/>
        <v>0</v>
      </c>
      <c r="BI90" s="82">
        <f t="shared" si="434"/>
        <v>0</v>
      </c>
      <c r="BJ90" s="83">
        <f t="shared" si="435"/>
        <v>5</v>
      </c>
      <c r="BK90" s="68">
        <f t="shared" si="436"/>
        <v>31</v>
      </c>
      <c r="BL90" s="81">
        <f t="shared" si="437"/>
        <v>30</v>
      </c>
      <c r="BM90" s="81">
        <f t="shared" si="438"/>
        <v>1</v>
      </c>
      <c r="BN90" s="81">
        <f t="shared" si="439"/>
        <v>0</v>
      </c>
      <c r="BO90" s="81">
        <f t="shared" si="440"/>
        <v>0</v>
      </c>
      <c r="BP90" s="81">
        <f t="shared" si="441"/>
        <v>0</v>
      </c>
      <c r="BQ90" s="82">
        <f t="shared" si="442"/>
        <v>0</v>
      </c>
      <c r="BR90" s="83">
        <f t="shared" si="443"/>
        <v>1</v>
      </c>
      <c r="BS90" s="84"/>
      <c r="BU90" s="1">
        <f t="shared" si="444"/>
        <v>60</v>
      </c>
      <c r="BV90" s="1"/>
    </row>
    <row r="91" spans="1:74" ht="36" customHeight="1" thickBot="1" x14ac:dyDescent="0.3">
      <c r="A91" s="221" t="s">
        <v>36</v>
      </c>
      <c r="B91" s="222" t="s">
        <v>55</v>
      </c>
      <c r="C91" s="222" t="s">
        <v>94</v>
      </c>
      <c r="D91" s="223" t="s">
        <v>92</v>
      </c>
      <c r="E91" s="224" t="s">
        <v>91</v>
      </c>
      <c r="F91" s="225" t="s">
        <v>15</v>
      </c>
      <c r="G91" s="68">
        <f t="shared" si="473"/>
        <v>10</v>
      </c>
      <c r="H91" s="69">
        <v>10</v>
      </c>
      <c r="I91" s="70"/>
      <c r="J91" s="71"/>
      <c r="K91" s="71"/>
      <c r="L91" s="71"/>
      <c r="M91" s="72"/>
      <c r="N91" s="83">
        <f t="shared" si="474"/>
        <v>0</v>
      </c>
      <c r="O91" s="68">
        <f t="shared" si="446"/>
        <v>12</v>
      </c>
      <c r="P91" s="73">
        <v>12</v>
      </c>
      <c r="Q91" s="74"/>
      <c r="R91" s="75"/>
      <c r="S91" s="75"/>
      <c r="T91" s="75"/>
      <c r="U91" s="73"/>
      <c r="V91" s="387">
        <f t="shared" si="451"/>
        <v>0</v>
      </c>
      <c r="W91" s="68">
        <f t="shared" si="452"/>
        <v>15</v>
      </c>
      <c r="X91" s="76">
        <v>13</v>
      </c>
      <c r="Y91" s="77"/>
      <c r="Z91" s="78"/>
      <c r="AA91" s="78">
        <v>2</v>
      </c>
      <c r="AB91" s="78"/>
      <c r="AC91" s="79"/>
      <c r="AD91" s="83">
        <f t="shared" si="457"/>
        <v>2</v>
      </c>
      <c r="AE91" s="68">
        <f t="shared" si="458"/>
        <v>10</v>
      </c>
      <c r="AF91" s="76">
        <v>10</v>
      </c>
      <c r="AG91" s="77"/>
      <c r="AH91" s="78"/>
      <c r="AI91" s="78"/>
      <c r="AJ91" s="78"/>
      <c r="AK91" s="79"/>
      <c r="AL91" s="387">
        <f t="shared" si="462"/>
        <v>0</v>
      </c>
      <c r="AM91" s="68">
        <f t="shared" si="463"/>
        <v>12</v>
      </c>
      <c r="AN91" s="76">
        <v>10</v>
      </c>
      <c r="AO91" s="74">
        <v>2</v>
      </c>
      <c r="AP91" s="75"/>
      <c r="AQ91" s="75"/>
      <c r="AR91" s="75"/>
      <c r="AS91" s="73"/>
      <c r="AT91" s="392">
        <f t="shared" si="468"/>
        <v>2</v>
      </c>
      <c r="AU91" s="68">
        <f t="shared" si="469"/>
        <v>9</v>
      </c>
      <c r="AV91" s="76">
        <v>9</v>
      </c>
      <c r="AW91" s="80"/>
      <c r="AX91" s="71"/>
      <c r="AY91" s="71"/>
      <c r="AZ91" s="71"/>
      <c r="BA91" s="72"/>
      <c r="BB91" s="83">
        <f t="shared" si="472"/>
        <v>0</v>
      </c>
      <c r="BC91" s="68">
        <f t="shared" si="428"/>
        <v>37</v>
      </c>
      <c r="BD91" s="81">
        <f t="shared" si="429"/>
        <v>33</v>
      </c>
      <c r="BE91" s="81">
        <f t="shared" si="430"/>
        <v>2</v>
      </c>
      <c r="BF91" s="81">
        <f t="shared" si="431"/>
        <v>0</v>
      </c>
      <c r="BG91" s="81">
        <f t="shared" si="432"/>
        <v>2</v>
      </c>
      <c r="BH91" s="81">
        <f t="shared" si="433"/>
        <v>0</v>
      </c>
      <c r="BI91" s="82">
        <f t="shared" si="434"/>
        <v>0</v>
      </c>
      <c r="BJ91" s="83">
        <f t="shared" si="435"/>
        <v>4</v>
      </c>
      <c r="BK91" s="68">
        <f t="shared" si="436"/>
        <v>31</v>
      </c>
      <c r="BL91" s="81">
        <f t="shared" si="437"/>
        <v>31</v>
      </c>
      <c r="BM91" s="81">
        <f t="shared" si="438"/>
        <v>0</v>
      </c>
      <c r="BN91" s="81">
        <f t="shared" si="439"/>
        <v>0</v>
      </c>
      <c r="BO91" s="81">
        <f t="shared" si="440"/>
        <v>0</v>
      </c>
      <c r="BP91" s="81">
        <f t="shared" si="441"/>
        <v>0</v>
      </c>
      <c r="BQ91" s="82">
        <f t="shared" si="442"/>
        <v>0</v>
      </c>
      <c r="BR91" s="83">
        <f t="shared" si="443"/>
        <v>0</v>
      </c>
      <c r="BS91" s="84"/>
      <c r="BU91" s="1">
        <f t="shared" si="444"/>
        <v>68</v>
      </c>
      <c r="BV91" s="1"/>
    </row>
    <row r="92" spans="1:74" ht="36" customHeight="1" thickBot="1" x14ac:dyDescent="0.3">
      <c r="A92" s="221" t="s">
        <v>36</v>
      </c>
      <c r="B92" s="222" t="s">
        <v>56</v>
      </c>
      <c r="C92" s="222" t="s">
        <v>168</v>
      </c>
      <c r="D92" s="223" t="s">
        <v>92</v>
      </c>
      <c r="E92" s="224" t="s">
        <v>91</v>
      </c>
      <c r="F92" s="225" t="s">
        <v>15</v>
      </c>
      <c r="G92" s="68">
        <f t="shared" si="473"/>
        <v>35</v>
      </c>
      <c r="H92" s="69">
        <v>35</v>
      </c>
      <c r="I92" s="70"/>
      <c r="J92" s="71"/>
      <c r="K92" s="71"/>
      <c r="L92" s="71"/>
      <c r="M92" s="72"/>
      <c r="N92" s="83">
        <f t="shared" si="474"/>
        <v>0</v>
      </c>
      <c r="O92" s="68">
        <f t="shared" si="446"/>
        <v>29</v>
      </c>
      <c r="P92" s="73">
        <v>28</v>
      </c>
      <c r="Q92" s="74">
        <v>1</v>
      </c>
      <c r="R92" s="75">
        <v>0</v>
      </c>
      <c r="S92" s="75"/>
      <c r="T92" s="75"/>
      <c r="U92" s="73"/>
      <c r="V92" s="387">
        <f t="shared" si="451"/>
        <v>1</v>
      </c>
      <c r="W92" s="68">
        <f t="shared" si="452"/>
        <v>23</v>
      </c>
      <c r="X92" s="76">
        <v>22</v>
      </c>
      <c r="Y92" s="77">
        <v>1</v>
      </c>
      <c r="Z92" s="78"/>
      <c r="AA92" s="78"/>
      <c r="AB92" s="78"/>
      <c r="AC92" s="79"/>
      <c r="AD92" s="83">
        <f t="shared" si="457"/>
        <v>1</v>
      </c>
      <c r="AE92" s="68">
        <f t="shared" si="458"/>
        <v>38</v>
      </c>
      <c r="AF92" s="76">
        <v>37</v>
      </c>
      <c r="AG92" s="77">
        <v>1</v>
      </c>
      <c r="AH92" s="78"/>
      <c r="AI92" s="78"/>
      <c r="AJ92" s="78"/>
      <c r="AK92" s="79"/>
      <c r="AL92" s="387">
        <f t="shared" si="462"/>
        <v>1</v>
      </c>
      <c r="AM92" s="68">
        <f t="shared" si="463"/>
        <v>11</v>
      </c>
      <c r="AN92" s="76">
        <v>9</v>
      </c>
      <c r="AO92" s="74">
        <v>1</v>
      </c>
      <c r="AP92" s="75"/>
      <c r="AQ92" s="75"/>
      <c r="AR92" s="75"/>
      <c r="AS92" s="73">
        <v>1</v>
      </c>
      <c r="AT92" s="392">
        <f t="shared" si="468"/>
        <v>2</v>
      </c>
      <c r="AU92" s="68">
        <f t="shared" si="469"/>
        <v>18</v>
      </c>
      <c r="AV92" s="76">
        <v>18</v>
      </c>
      <c r="AW92" s="80"/>
      <c r="AX92" s="71"/>
      <c r="AY92" s="71"/>
      <c r="AZ92" s="71"/>
      <c r="BA92" s="72"/>
      <c r="BB92" s="83">
        <f t="shared" si="472"/>
        <v>0</v>
      </c>
      <c r="BC92" s="68">
        <f t="shared" si="428"/>
        <v>69</v>
      </c>
      <c r="BD92" s="81">
        <f t="shared" si="429"/>
        <v>66</v>
      </c>
      <c r="BE92" s="81">
        <f t="shared" si="430"/>
        <v>2</v>
      </c>
      <c r="BF92" s="81">
        <f t="shared" si="431"/>
        <v>0</v>
      </c>
      <c r="BG92" s="81">
        <f t="shared" si="432"/>
        <v>0</v>
      </c>
      <c r="BH92" s="81">
        <f t="shared" si="433"/>
        <v>0</v>
      </c>
      <c r="BI92" s="82">
        <f t="shared" si="434"/>
        <v>1</v>
      </c>
      <c r="BJ92" s="83">
        <f t="shared" si="435"/>
        <v>3</v>
      </c>
      <c r="BK92" s="68">
        <f t="shared" si="436"/>
        <v>85</v>
      </c>
      <c r="BL92" s="81">
        <f t="shared" si="437"/>
        <v>83</v>
      </c>
      <c r="BM92" s="81">
        <f t="shared" si="438"/>
        <v>2</v>
      </c>
      <c r="BN92" s="81">
        <f t="shared" si="439"/>
        <v>0</v>
      </c>
      <c r="BO92" s="81">
        <f t="shared" si="440"/>
        <v>0</v>
      </c>
      <c r="BP92" s="81">
        <f t="shared" si="441"/>
        <v>0</v>
      </c>
      <c r="BQ92" s="82">
        <f t="shared" si="442"/>
        <v>0</v>
      </c>
      <c r="BR92" s="83">
        <f t="shared" si="443"/>
        <v>2</v>
      </c>
      <c r="BS92" s="84"/>
      <c r="BU92" s="1">
        <f t="shared" si="444"/>
        <v>154</v>
      </c>
      <c r="BV92" s="1"/>
    </row>
    <row r="93" spans="1:74" ht="36" customHeight="1" thickBot="1" x14ac:dyDescent="0.3">
      <c r="A93" s="221" t="s">
        <v>36</v>
      </c>
      <c r="B93" s="222" t="s">
        <v>57</v>
      </c>
      <c r="C93" s="222" t="s">
        <v>103</v>
      </c>
      <c r="D93" s="223" t="s">
        <v>92</v>
      </c>
      <c r="E93" s="224" t="s">
        <v>91</v>
      </c>
      <c r="F93" s="225" t="s">
        <v>15</v>
      </c>
      <c r="G93" s="68">
        <f t="shared" si="473"/>
        <v>31</v>
      </c>
      <c r="H93" s="69">
        <v>30</v>
      </c>
      <c r="I93" s="70">
        <v>1</v>
      </c>
      <c r="J93" s="71"/>
      <c r="K93" s="71"/>
      <c r="L93" s="71"/>
      <c r="M93" s="72"/>
      <c r="N93" s="83">
        <f t="shared" si="474"/>
        <v>1</v>
      </c>
      <c r="O93" s="68">
        <f t="shared" si="446"/>
        <v>24</v>
      </c>
      <c r="P93" s="73">
        <v>24</v>
      </c>
      <c r="Q93" s="74"/>
      <c r="R93" s="75"/>
      <c r="S93" s="75"/>
      <c r="T93" s="75"/>
      <c r="U93" s="73"/>
      <c r="V93" s="387">
        <f t="shared" si="451"/>
        <v>0</v>
      </c>
      <c r="W93" s="68">
        <f t="shared" si="452"/>
        <v>17</v>
      </c>
      <c r="X93" s="76">
        <v>14</v>
      </c>
      <c r="Y93" s="77">
        <v>1</v>
      </c>
      <c r="Z93" s="78"/>
      <c r="AA93" s="78"/>
      <c r="AB93" s="78"/>
      <c r="AC93" s="79">
        <v>2</v>
      </c>
      <c r="AD93" s="83">
        <f t="shared" si="457"/>
        <v>3</v>
      </c>
      <c r="AE93" s="68">
        <f t="shared" si="458"/>
        <v>16</v>
      </c>
      <c r="AF93" s="76">
        <v>15</v>
      </c>
      <c r="AG93" s="77"/>
      <c r="AH93" s="78"/>
      <c r="AI93" s="78">
        <v>1</v>
      </c>
      <c r="AJ93" s="78"/>
      <c r="AK93" s="79"/>
      <c r="AL93" s="387">
        <f t="shared" si="462"/>
        <v>1</v>
      </c>
      <c r="AM93" s="68">
        <f t="shared" si="463"/>
        <v>20</v>
      </c>
      <c r="AN93" s="76">
        <v>17</v>
      </c>
      <c r="AO93" s="74">
        <v>1</v>
      </c>
      <c r="AP93" s="75">
        <v>1</v>
      </c>
      <c r="AQ93" s="75">
        <v>1</v>
      </c>
      <c r="AR93" s="75"/>
      <c r="AS93" s="73"/>
      <c r="AT93" s="392">
        <f t="shared" si="468"/>
        <v>3</v>
      </c>
      <c r="AU93" s="68">
        <f t="shared" si="469"/>
        <v>14</v>
      </c>
      <c r="AV93" s="76">
        <v>14</v>
      </c>
      <c r="AW93" s="80"/>
      <c r="AX93" s="71"/>
      <c r="AY93" s="71"/>
      <c r="AZ93" s="71"/>
      <c r="BA93" s="72"/>
      <c r="BB93" s="83">
        <f t="shared" si="472"/>
        <v>0</v>
      </c>
      <c r="BC93" s="68">
        <f t="shared" si="428"/>
        <v>68</v>
      </c>
      <c r="BD93" s="81">
        <f t="shared" si="429"/>
        <v>61</v>
      </c>
      <c r="BE93" s="81">
        <f t="shared" si="430"/>
        <v>3</v>
      </c>
      <c r="BF93" s="81">
        <f t="shared" si="431"/>
        <v>1</v>
      </c>
      <c r="BG93" s="81">
        <f t="shared" si="432"/>
        <v>1</v>
      </c>
      <c r="BH93" s="81">
        <f t="shared" si="433"/>
        <v>0</v>
      </c>
      <c r="BI93" s="82">
        <f t="shared" si="434"/>
        <v>2</v>
      </c>
      <c r="BJ93" s="83">
        <f t="shared" si="435"/>
        <v>7</v>
      </c>
      <c r="BK93" s="68">
        <f t="shared" si="436"/>
        <v>54</v>
      </c>
      <c r="BL93" s="81">
        <f t="shared" si="437"/>
        <v>53</v>
      </c>
      <c r="BM93" s="81">
        <f t="shared" si="438"/>
        <v>0</v>
      </c>
      <c r="BN93" s="81">
        <f t="shared" si="439"/>
        <v>0</v>
      </c>
      <c r="BO93" s="81">
        <f t="shared" si="440"/>
        <v>1</v>
      </c>
      <c r="BP93" s="81">
        <f t="shared" si="441"/>
        <v>0</v>
      </c>
      <c r="BQ93" s="82">
        <f t="shared" si="442"/>
        <v>0</v>
      </c>
      <c r="BR93" s="83">
        <f t="shared" si="443"/>
        <v>1</v>
      </c>
      <c r="BS93" s="84"/>
      <c r="BU93" s="1">
        <f t="shared" si="444"/>
        <v>122</v>
      </c>
      <c r="BV93" s="1"/>
    </row>
    <row r="94" spans="1:74" ht="36" customHeight="1" thickBot="1" x14ac:dyDescent="0.3">
      <c r="A94" s="221" t="s">
        <v>36</v>
      </c>
      <c r="B94" s="222" t="s">
        <v>58</v>
      </c>
      <c r="C94" s="222" t="s">
        <v>104</v>
      </c>
      <c r="D94" s="223" t="s">
        <v>92</v>
      </c>
      <c r="E94" s="224" t="s">
        <v>91</v>
      </c>
      <c r="F94" s="225" t="s">
        <v>15</v>
      </c>
      <c r="G94" s="68">
        <f t="shared" si="473"/>
        <v>20</v>
      </c>
      <c r="H94" s="69">
        <v>19</v>
      </c>
      <c r="I94" s="70"/>
      <c r="J94" s="71"/>
      <c r="K94" s="71">
        <v>1</v>
      </c>
      <c r="L94" s="71"/>
      <c r="M94" s="72"/>
      <c r="N94" s="83">
        <f t="shared" si="474"/>
        <v>1</v>
      </c>
      <c r="O94" s="68">
        <f t="shared" si="446"/>
        <v>32</v>
      </c>
      <c r="P94" s="73">
        <v>30</v>
      </c>
      <c r="Q94" s="74"/>
      <c r="R94" s="75">
        <v>1</v>
      </c>
      <c r="S94" s="75">
        <v>1</v>
      </c>
      <c r="T94" s="75"/>
      <c r="U94" s="73"/>
      <c r="V94" s="387">
        <f t="shared" si="451"/>
        <v>2</v>
      </c>
      <c r="W94" s="68">
        <f t="shared" si="452"/>
        <v>10</v>
      </c>
      <c r="X94" s="76">
        <v>8</v>
      </c>
      <c r="Y94" s="77">
        <v>2</v>
      </c>
      <c r="Z94" s="78"/>
      <c r="AA94" s="78"/>
      <c r="AB94" s="78"/>
      <c r="AC94" s="79"/>
      <c r="AD94" s="83">
        <f t="shared" si="457"/>
        <v>2</v>
      </c>
      <c r="AE94" s="68">
        <f t="shared" si="458"/>
        <v>17</v>
      </c>
      <c r="AF94" s="76">
        <v>16</v>
      </c>
      <c r="AG94" s="77"/>
      <c r="AH94" s="78"/>
      <c r="AI94" s="78"/>
      <c r="AJ94" s="78"/>
      <c r="AK94" s="79">
        <v>1</v>
      </c>
      <c r="AL94" s="387">
        <f t="shared" si="462"/>
        <v>1</v>
      </c>
      <c r="AM94" s="68">
        <f t="shared" si="463"/>
        <v>9</v>
      </c>
      <c r="AN94" s="76">
        <v>7</v>
      </c>
      <c r="AO94" s="74">
        <v>2</v>
      </c>
      <c r="AP94" s="75"/>
      <c r="AQ94" s="75"/>
      <c r="AR94" s="75"/>
      <c r="AS94" s="73"/>
      <c r="AT94" s="392">
        <f t="shared" si="468"/>
        <v>2</v>
      </c>
      <c r="AU94" s="68">
        <f t="shared" si="469"/>
        <v>5</v>
      </c>
      <c r="AV94" s="76">
        <v>5</v>
      </c>
      <c r="AW94" s="80"/>
      <c r="AX94" s="71"/>
      <c r="AY94" s="71"/>
      <c r="AZ94" s="71"/>
      <c r="BA94" s="72"/>
      <c r="BB94" s="83">
        <f t="shared" si="472"/>
        <v>0</v>
      </c>
      <c r="BC94" s="68">
        <f t="shared" si="428"/>
        <v>39</v>
      </c>
      <c r="BD94" s="81">
        <f t="shared" si="429"/>
        <v>34</v>
      </c>
      <c r="BE94" s="81">
        <f t="shared" si="430"/>
        <v>4</v>
      </c>
      <c r="BF94" s="81">
        <f t="shared" si="431"/>
        <v>0</v>
      </c>
      <c r="BG94" s="81">
        <f t="shared" si="432"/>
        <v>1</v>
      </c>
      <c r="BH94" s="81">
        <f t="shared" si="433"/>
        <v>0</v>
      </c>
      <c r="BI94" s="82">
        <f t="shared" si="434"/>
        <v>0</v>
      </c>
      <c r="BJ94" s="83">
        <f t="shared" si="435"/>
        <v>5</v>
      </c>
      <c r="BK94" s="68">
        <f t="shared" si="436"/>
        <v>54</v>
      </c>
      <c r="BL94" s="81">
        <f t="shared" si="437"/>
        <v>51</v>
      </c>
      <c r="BM94" s="81">
        <f t="shared" si="438"/>
        <v>0</v>
      </c>
      <c r="BN94" s="81">
        <f t="shared" si="439"/>
        <v>1</v>
      </c>
      <c r="BO94" s="81">
        <f t="shared" si="440"/>
        <v>1</v>
      </c>
      <c r="BP94" s="81">
        <f t="shared" si="441"/>
        <v>0</v>
      </c>
      <c r="BQ94" s="82">
        <f t="shared" si="442"/>
        <v>1</v>
      </c>
      <c r="BR94" s="83">
        <f t="shared" si="443"/>
        <v>3</v>
      </c>
      <c r="BS94" s="84"/>
      <c r="BU94" s="1">
        <f t="shared" si="444"/>
        <v>93</v>
      </c>
      <c r="BV94" s="1"/>
    </row>
    <row r="95" spans="1:74" ht="36" customHeight="1" thickBot="1" x14ac:dyDescent="0.3">
      <c r="A95" s="221" t="s">
        <v>36</v>
      </c>
      <c r="B95" s="222" t="s">
        <v>59</v>
      </c>
      <c r="C95" s="222" t="s">
        <v>169</v>
      </c>
      <c r="D95" s="223" t="s">
        <v>92</v>
      </c>
      <c r="E95" s="224" t="s">
        <v>91</v>
      </c>
      <c r="F95" s="225" t="s">
        <v>15</v>
      </c>
      <c r="G95" s="68">
        <f t="shared" si="473"/>
        <v>15</v>
      </c>
      <c r="H95" s="69">
        <v>13</v>
      </c>
      <c r="I95" s="70"/>
      <c r="J95" s="71">
        <v>1</v>
      </c>
      <c r="K95" s="71"/>
      <c r="L95" s="71"/>
      <c r="M95" s="72">
        <v>1</v>
      </c>
      <c r="N95" s="83">
        <f t="shared" si="474"/>
        <v>2</v>
      </c>
      <c r="O95" s="68">
        <f t="shared" si="446"/>
        <v>18</v>
      </c>
      <c r="P95" s="73">
        <v>18</v>
      </c>
      <c r="Q95" s="74"/>
      <c r="R95" s="75"/>
      <c r="S95" s="75"/>
      <c r="T95" s="75"/>
      <c r="U95" s="73"/>
      <c r="V95" s="387">
        <f t="shared" si="451"/>
        <v>0</v>
      </c>
      <c r="W95" s="68">
        <f t="shared" si="452"/>
        <v>33</v>
      </c>
      <c r="X95" s="76">
        <v>28</v>
      </c>
      <c r="Y95" s="77"/>
      <c r="Z95" s="78">
        <v>4</v>
      </c>
      <c r="AA95" s="78"/>
      <c r="AB95" s="78"/>
      <c r="AC95" s="79">
        <v>1</v>
      </c>
      <c r="AD95" s="83">
        <f t="shared" si="457"/>
        <v>5</v>
      </c>
      <c r="AE95" s="68">
        <f t="shared" si="458"/>
        <v>19</v>
      </c>
      <c r="AF95" s="76">
        <v>19</v>
      </c>
      <c r="AG95" s="77"/>
      <c r="AH95" s="78"/>
      <c r="AI95" s="78"/>
      <c r="AJ95" s="78"/>
      <c r="AK95" s="79"/>
      <c r="AL95" s="387">
        <f t="shared" si="462"/>
        <v>0</v>
      </c>
      <c r="AM95" s="68">
        <f t="shared" si="463"/>
        <v>17</v>
      </c>
      <c r="AN95" s="76">
        <v>17</v>
      </c>
      <c r="AO95" s="74"/>
      <c r="AP95" s="75"/>
      <c r="AQ95" s="75"/>
      <c r="AR95" s="75"/>
      <c r="AS95" s="73"/>
      <c r="AT95" s="392">
        <f t="shared" si="468"/>
        <v>0</v>
      </c>
      <c r="AU95" s="68">
        <f t="shared" si="469"/>
        <v>17</v>
      </c>
      <c r="AV95" s="76">
        <v>17</v>
      </c>
      <c r="AW95" s="80"/>
      <c r="AX95" s="71"/>
      <c r="AY95" s="71"/>
      <c r="AZ95" s="71"/>
      <c r="BA95" s="72"/>
      <c r="BB95" s="83">
        <f t="shared" si="472"/>
        <v>0</v>
      </c>
      <c r="BC95" s="68">
        <f t="shared" si="428"/>
        <v>65</v>
      </c>
      <c r="BD95" s="81">
        <f t="shared" si="429"/>
        <v>58</v>
      </c>
      <c r="BE95" s="81">
        <f t="shared" si="430"/>
        <v>0</v>
      </c>
      <c r="BF95" s="81">
        <f t="shared" si="431"/>
        <v>5</v>
      </c>
      <c r="BG95" s="81">
        <f t="shared" si="432"/>
        <v>0</v>
      </c>
      <c r="BH95" s="81">
        <f t="shared" si="433"/>
        <v>0</v>
      </c>
      <c r="BI95" s="82">
        <f t="shared" si="434"/>
        <v>2</v>
      </c>
      <c r="BJ95" s="83">
        <f t="shared" si="435"/>
        <v>7</v>
      </c>
      <c r="BK95" s="68">
        <f t="shared" si="436"/>
        <v>54</v>
      </c>
      <c r="BL95" s="81">
        <f t="shared" si="437"/>
        <v>54</v>
      </c>
      <c r="BM95" s="81">
        <f t="shared" si="438"/>
        <v>0</v>
      </c>
      <c r="BN95" s="81">
        <f t="shared" si="439"/>
        <v>0</v>
      </c>
      <c r="BO95" s="81">
        <f t="shared" si="440"/>
        <v>0</v>
      </c>
      <c r="BP95" s="81">
        <f t="shared" si="441"/>
        <v>0</v>
      </c>
      <c r="BQ95" s="82">
        <f t="shared" si="442"/>
        <v>0</v>
      </c>
      <c r="BR95" s="83">
        <f t="shared" si="443"/>
        <v>0</v>
      </c>
      <c r="BS95" s="84"/>
      <c r="BU95" s="1">
        <f t="shared" si="444"/>
        <v>119</v>
      </c>
      <c r="BV95" s="1"/>
    </row>
    <row r="96" spans="1:74" ht="36" customHeight="1" thickBot="1" x14ac:dyDescent="0.3">
      <c r="A96" s="221" t="s">
        <v>36</v>
      </c>
      <c r="B96" s="222" t="s">
        <v>88</v>
      </c>
      <c r="C96" s="222" t="s">
        <v>170</v>
      </c>
      <c r="D96" s="223" t="s">
        <v>92</v>
      </c>
      <c r="E96" s="224" t="s">
        <v>91</v>
      </c>
      <c r="F96" s="225" t="s">
        <v>15</v>
      </c>
      <c r="G96" s="68">
        <f t="shared" si="473"/>
        <v>11</v>
      </c>
      <c r="H96" s="438">
        <v>9</v>
      </c>
      <c r="I96" s="439">
        <v>1</v>
      </c>
      <c r="J96" s="440">
        <v>1</v>
      </c>
      <c r="K96" s="440"/>
      <c r="L96" s="440"/>
      <c r="M96" s="441"/>
      <c r="N96" s="83">
        <f t="shared" si="474"/>
        <v>2</v>
      </c>
      <c r="O96" s="68">
        <f t="shared" si="446"/>
        <v>13</v>
      </c>
      <c r="P96" s="442">
        <v>12</v>
      </c>
      <c r="Q96" s="443">
        <v>1</v>
      </c>
      <c r="R96" s="444"/>
      <c r="S96" s="444"/>
      <c r="T96" s="444"/>
      <c r="U96" s="442"/>
      <c r="V96" s="387">
        <f t="shared" si="451"/>
        <v>1</v>
      </c>
      <c r="W96" s="68">
        <f t="shared" si="452"/>
        <v>6</v>
      </c>
      <c r="X96" s="76">
        <v>6</v>
      </c>
      <c r="Y96" s="77"/>
      <c r="Z96" s="78"/>
      <c r="AA96" s="78"/>
      <c r="AB96" s="78"/>
      <c r="AC96" s="79"/>
      <c r="AD96" s="83">
        <f t="shared" si="457"/>
        <v>0</v>
      </c>
      <c r="AE96" s="68">
        <f t="shared" si="458"/>
        <v>10</v>
      </c>
      <c r="AF96" s="438">
        <v>8</v>
      </c>
      <c r="AG96" s="439"/>
      <c r="AH96" s="440">
        <v>2</v>
      </c>
      <c r="AI96" s="440"/>
      <c r="AJ96" s="440"/>
      <c r="AK96" s="441"/>
      <c r="AL96" s="387">
        <f t="shared" si="462"/>
        <v>2</v>
      </c>
      <c r="AM96" s="68">
        <f t="shared" si="463"/>
        <v>6</v>
      </c>
      <c r="AN96" s="438">
        <v>3</v>
      </c>
      <c r="AO96" s="443"/>
      <c r="AP96" s="444">
        <v>1</v>
      </c>
      <c r="AQ96" s="444">
        <v>2</v>
      </c>
      <c r="AR96" s="444"/>
      <c r="AS96" s="442"/>
      <c r="AT96" s="392">
        <f t="shared" si="468"/>
        <v>3</v>
      </c>
      <c r="AU96" s="68">
        <f t="shared" si="469"/>
        <v>8</v>
      </c>
      <c r="AV96" s="76">
        <v>8</v>
      </c>
      <c r="AW96" s="80"/>
      <c r="AX96" s="71"/>
      <c r="AY96" s="71"/>
      <c r="AZ96" s="71"/>
      <c r="BA96" s="72"/>
      <c r="BB96" s="83">
        <f t="shared" si="472"/>
        <v>0</v>
      </c>
      <c r="BC96" s="68">
        <f t="shared" si="428"/>
        <v>23</v>
      </c>
      <c r="BD96" s="81">
        <f t="shared" si="429"/>
        <v>18</v>
      </c>
      <c r="BE96" s="81">
        <f t="shared" si="430"/>
        <v>1</v>
      </c>
      <c r="BF96" s="81">
        <f t="shared" si="431"/>
        <v>2</v>
      </c>
      <c r="BG96" s="81">
        <f t="shared" si="432"/>
        <v>2</v>
      </c>
      <c r="BH96" s="81">
        <f t="shared" si="433"/>
        <v>0</v>
      </c>
      <c r="BI96" s="82">
        <f t="shared" si="434"/>
        <v>0</v>
      </c>
      <c r="BJ96" s="83">
        <f t="shared" si="435"/>
        <v>5</v>
      </c>
      <c r="BK96" s="68">
        <f t="shared" si="436"/>
        <v>31</v>
      </c>
      <c r="BL96" s="81">
        <f t="shared" si="437"/>
        <v>28</v>
      </c>
      <c r="BM96" s="81">
        <f t="shared" si="438"/>
        <v>1</v>
      </c>
      <c r="BN96" s="81">
        <f t="shared" si="439"/>
        <v>2</v>
      </c>
      <c r="BO96" s="81">
        <f t="shared" si="440"/>
        <v>0</v>
      </c>
      <c r="BP96" s="81">
        <f t="shared" si="441"/>
        <v>0</v>
      </c>
      <c r="BQ96" s="82">
        <f t="shared" si="442"/>
        <v>0</v>
      </c>
      <c r="BR96" s="83">
        <f t="shared" si="443"/>
        <v>3</v>
      </c>
      <c r="BS96" s="84"/>
      <c r="BU96" s="1">
        <f t="shared" si="444"/>
        <v>54</v>
      </c>
      <c r="BV96" s="1"/>
    </row>
    <row r="97" spans="1:74" ht="36" customHeight="1" thickBot="1" x14ac:dyDescent="0.3">
      <c r="A97" s="221" t="s">
        <v>36</v>
      </c>
      <c r="B97" s="222" t="s">
        <v>60</v>
      </c>
      <c r="C97" s="222" t="s">
        <v>105</v>
      </c>
      <c r="D97" s="223" t="s">
        <v>92</v>
      </c>
      <c r="E97" s="224" t="s">
        <v>91</v>
      </c>
      <c r="F97" s="225" t="s">
        <v>15</v>
      </c>
      <c r="G97" s="68">
        <f t="shared" si="473"/>
        <v>37</v>
      </c>
      <c r="H97" s="69">
        <v>17</v>
      </c>
      <c r="I97" s="70">
        <v>7</v>
      </c>
      <c r="J97" s="71">
        <v>9</v>
      </c>
      <c r="K97" s="71">
        <v>2</v>
      </c>
      <c r="L97" s="71">
        <v>2</v>
      </c>
      <c r="M97" s="72"/>
      <c r="N97" s="83">
        <f t="shared" si="474"/>
        <v>20</v>
      </c>
      <c r="O97" s="68">
        <f t="shared" si="446"/>
        <v>37</v>
      </c>
      <c r="P97" s="73">
        <v>32</v>
      </c>
      <c r="Q97" s="74">
        <v>4</v>
      </c>
      <c r="R97" s="75">
        <v>1</v>
      </c>
      <c r="S97" s="75"/>
      <c r="T97" s="75"/>
      <c r="U97" s="73"/>
      <c r="V97" s="387">
        <f t="shared" si="451"/>
        <v>5</v>
      </c>
      <c r="W97" s="68">
        <f t="shared" si="452"/>
        <v>26</v>
      </c>
      <c r="X97" s="76">
        <v>7</v>
      </c>
      <c r="Y97" s="77">
        <v>3</v>
      </c>
      <c r="Z97" s="78">
        <v>3</v>
      </c>
      <c r="AA97" s="78">
        <v>4</v>
      </c>
      <c r="AB97" s="78">
        <v>9</v>
      </c>
      <c r="AC97" s="79"/>
      <c r="AD97" s="83">
        <f t="shared" si="457"/>
        <v>19</v>
      </c>
      <c r="AE97" s="68">
        <f t="shared" si="458"/>
        <v>23</v>
      </c>
      <c r="AF97" s="76">
        <v>15</v>
      </c>
      <c r="AG97" s="77">
        <v>5</v>
      </c>
      <c r="AH97" s="78">
        <v>3</v>
      </c>
      <c r="AI97" s="78"/>
      <c r="AJ97" s="78"/>
      <c r="AK97" s="79"/>
      <c r="AL97" s="387">
        <f t="shared" si="462"/>
        <v>8</v>
      </c>
      <c r="AM97" s="68">
        <f t="shared" si="463"/>
        <v>16</v>
      </c>
      <c r="AN97" s="76">
        <v>13</v>
      </c>
      <c r="AO97" s="74"/>
      <c r="AP97" s="75">
        <v>1</v>
      </c>
      <c r="AQ97" s="75"/>
      <c r="AR97" s="75">
        <v>2</v>
      </c>
      <c r="AS97" s="73"/>
      <c r="AT97" s="392">
        <f t="shared" si="468"/>
        <v>3</v>
      </c>
      <c r="AU97" s="68">
        <f t="shared" si="469"/>
        <v>13</v>
      </c>
      <c r="AV97" s="76">
        <v>9</v>
      </c>
      <c r="AW97" s="80">
        <v>3</v>
      </c>
      <c r="AX97" s="71"/>
      <c r="AY97" s="71"/>
      <c r="AZ97" s="71"/>
      <c r="BA97" s="72">
        <v>1</v>
      </c>
      <c r="BB97" s="83">
        <f t="shared" si="472"/>
        <v>4</v>
      </c>
      <c r="BC97" s="68">
        <f t="shared" si="428"/>
        <v>79</v>
      </c>
      <c r="BD97" s="81">
        <f t="shared" si="429"/>
        <v>37</v>
      </c>
      <c r="BE97" s="81">
        <f t="shared" si="430"/>
        <v>10</v>
      </c>
      <c r="BF97" s="81">
        <f t="shared" si="431"/>
        <v>13</v>
      </c>
      <c r="BG97" s="81">
        <f t="shared" si="432"/>
        <v>6</v>
      </c>
      <c r="BH97" s="81">
        <f t="shared" si="433"/>
        <v>13</v>
      </c>
      <c r="BI97" s="82">
        <f t="shared" si="434"/>
        <v>0</v>
      </c>
      <c r="BJ97" s="83">
        <f t="shared" si="435"/>
        <v>42</v>
      </c>
      <c r="BK97" s="68">
        <f t="shared" si="436"/>
        <v>73</v>
      </c>
      <c r="BL97" s="81">
        <f t="shared" si="437"/>
        <v>56</v>
      </c>
      <c r="BM97" s="81">
        <f t="shared" si="438"/>
        <v>12</v>
      </c>
      <c r="BN97" s="81">
        <f t="shared" si="439"/>
        <v>4</v>
      </c>
      <c r="BO97" s="81">
        <f t="shared" si="440"/>
        <v>0</v>
      </c>
      <c r="BP97" s="81">
        <f t="shared" si="441"/>
        <v>0</v>
      </c>
      <c r="BQ97" s="82">
        <f t="shared" si="442"/>
        <v>1</v>
      </c>
      <c r="BR97" s="83">
        <f t="shared" si="443"/>
        <v>17</v>
      </c>
      <c r="BS97" s="84"/>
      <c r="BU97" s="1">
        <f t="shared" si="444"/>
        <v>152</v>
      </c>
      <c r="BV97" s="1"/>
    </row>
    <row r="98" spans="1:74" ht="36" customHeight="1" thickBot="1" x14ac:dyDescent="0.3">
      <c r="A98" s="221" t="s">
        <v>36</v>
      </c>
      <c r="B98" s="222" t="s">
        <v>61</v>
      </c>
      <c r="C98" s="222" t="s">
        <v>143</v>
      </c>
      <c r="D98" s="223" t="s">
        <v>92</v>
      </c>
      <c r="E98" s="224" t="s">
        <v>91</v>
      </c>
      <c r="F98" s="225" t="s">
        <v>15</v>
      </c>
      <c r="G98" s="68">
        <f t="shared" si="473"/>
        <v>24</v>
      </c>
      <c r="H98" s="69">
        <v>12</v>
      </c>
      <c r="I98" s="70">
        <v>3</v>
      </c>
      <c r="J98" s="71">
        <v>1</v>
      </c>
      <c r="K98" s="71">
        <v>3</v>
      </c>
      <c r="L98" s="71"/>
      <c r="M98" s="72">
        <v>5</v>
      </c>
      <c r="N98" s="83">
        <f t="shared" si="474"/>
        <v>12</v>
      </c>
      <c r="O98" s="68">
        <f t="shared" si="446"/>
        <v>21</v>
      </c>
      <c r="P98" s="73">
        <v>16</v>
      </c>
      <c r="Q98" s="74"/>
      <c r="R98" s="75">
        <v>1</v>
      </c>
      <c r="S98" s="75">
        <v>2</v>
      </c>
      <c r="T98" s="75"/>
      <c r="U98" s="73">
        <v>2</v>
      </c>
      <c r="V98" s="387">
        <f t="shared" si="451"/>
        <v>5</v>
      </c>
      <c r="W98" s="68">
        <f t="shared" si="452"/>
        <v>25</v>
      </c>
      <c r="X98" s="76">
        <v>13</v>
      </c>
      <c r="Y98" s="77">
        <v>3</v>
      </c>
      <c r="Z98" s="78">
        <v>4</v>
      </c>
      <c r="AA98" s="78">
        <v>5</v>
      </c>
      <c r="AB98" s="78"/>
      <c r="AC98" s="79"/>
      <c r="AD98" s="83">
        <f t="shared" si="457"/>
        <v>12</v>
      </c>
      <c r="AE98" s="68">
        <f t="shared" si="458"/>
        <v>15</v>
      </c>
      <c r="AF98" s="76">
        <v>13</v>
      </c>
      <c r="AG98" s="77">
        <v>1</v>
      </c>
      <c r="AH98" s="78"/>
      <c r="AI98" s="78"/>
      <c r="AJ98" s="78"/>
      <c r="AK98" s="79">
        <v>1</v>
      </c>
      <c r="AL98" s="387">
        <f t="shared" si="462"/>
        <v>2</v>
      </c>
      <c r="AM98" s="68">
        <f t="shared" si="463"/>
        <v>14</v>
      </c>
      <c r="AN98" s="76">
        <v>9</v>
      </c>
      <c r="AO98" s="74">
        <v>3</v>
      </c>
      <c r="AP98" s="75">
        <v>1</v>
      </c>
      <c r="AQ98" s="75"/>
      <c r="AR98" s="75"/>
      <c r="AS98" s="73">
        <v>1</v>
      </c>
      <c r="AT98" s="392">
        <f t="shared" si="468"/>
        <v>5</v>
      </c>
      <c r="AU98" s="68">
        <f t="shared" si="469"/>
        <v>17</v>
      </c>
      <c r="AV98" s="76">
        <v>16</v>
      </c>
      <c r="AW98" s="80">
        <v>1</v>
      </c>
      <c r="AX98" s="71"/>
      <c r="AY98" s="71"/>
      <c r="AZ98" s="71"/>
      <c r="BA98" s="72"/>
      <c r="BB98" s="83">
        <f t="shared" si="472"/>
        <v>1</v>
      </c>
      <c r="BC98" s="68">
        <f t="shared" si="428"/>
        <v>63</v>
      </c>
      <c r="BD98" s="81">
        <f t="shared" si="429"/>
        <v>34</v>
      </c>
      <c r="BE98" s="81">
        <f t="shared" si="430"/>
        <v>9</v>
      </c>
      <c r="BF98" s="81">
        <f t="shared" si="431"/>
        <v>6</v>
      </c>
      <c r="BG98" s="81">
        <f t="shared" si="432"/>
        <v>8</v>
      </c>
      <c r="BH98" s="81">
        <f t="shared" si="433"/>
        <v>0</v>
      </c>
      <c r="BI98" s="82">
        <f t="shared" si="434"/>
        <v>6</v>
      </c>
      <c r="BJ98" s="83">
        <f t="shared" si="435"/>
        <v>29</v>
      </c>
      <c r="BK98" s="68">
        <f t="shared" si="436"/>
        <v>53</v>
      </c>
      <c r="BL98" s="81">
        <f t="shared" si="437"/>
        <v>45</v>
      </c>
      <c r="BM98" s="81">
        <f t="shared" si="438"/>
        <v>2</v>
      </c>
      <c r="BN98" s="81">
        <f t="shared" si="439"/>
        <v>1</v>
      </c>
      <c r="BO98" s="81">
        <f t="shared" si="440"/>
        <v>2</v>
      </c>
      <c r="BP98" s="81">
        <f t="shared" si="441"/>
        <v>0</v>
      </c>
      <c r="BQ98" s="82">
        <f t="shared" si="442"/>
        <v>3</v>
      </c>
      <c r="BR98" s="83">
        <f t="shared" si="443"/>
        <v>8</v>
      </c>
      <c r="BS98" s="84"/>
      <c r="BU98" s="1">
        <f t="shared" si="444"/>
        <v>116</v>
      </c>
      <c r="BV98" s="1"/>
    </row>
    <row r="99" spans="1:74" ht="36" customHeight="1" thickBot="1" x14ac:dyDescent="0.3">
      <c r="A99" s="221" t="s">
        <v>36</v>
      </c>
      <c r="B99" s="222" t="s">
        <v>62</v>
      </c>
      <c r="C99" s="222" t="s">
        <v>89</v>
      </c>
      <c r="D99" s="223" t="s">
        <v>92</v>
      </c>
      <c r="E99" s="224" t="s">
        <v>91</v>
      </c>
      <c r="F99" s="225" t="s">
        <v>15</v>
      </c>
      <c r="G99" s="68">
        <f t="shared" si="473"/>
        <v>17</v>
      </c>
      <c r="H99" s="69">
        <v>5</v>
      </c>
      <c r="I99" s="70">
        <v>5</v>
      </c>
      <c r="J99" s="71">
        <v>2</v>
      </c>
      <c r="K99" s="71">
        <v>1</v>
      </c>
      <c r="L99" s="71">
        <v>1</v>
      </c>
      <c r="M99" s="72">
        <v>3</v>
      </c>
      <c r="N99" s="83">
        <f t="shared" si="474"/>
        <v>12</v>
      </c>
      <c r="O99" s="68">
        <f t="shared" si="446"/>
        <v>27</v>
      </c>
      <c r="P99" s="73">
        <v>19</v>
      </c>
      <c r="Q99" s="74">
        <v>1</v>
      </c>
      <c r="R99" s="75">
        <v>2</v>
      </c>
      <c r="S99" s="75">
        <v>2</v>
      </c>
      <c r="T99" s="75">
        <v>1</v>
      </c>
      <c r="U99" s="73">
        <v>2</v>
      </c>
      <c r="V99" s="387">
        <f t="shared" si="451"/>
        <v>8</v>
      </c>
      <c r="W99" s="68">
        <f t="shared" si="452"/>
        <v>15</v>
      </c>
      <c r="X99" s="76">
        <v>2</v>
      </c>
      <c r="Y99" s="77">
        <v>4</v>
      </c>
      <c r="Z99" s="78">
        <v>1</v>
      </c>
      <c r="AA99" s="78">
        <v>1</v>
      </c>
      <c r="AB99" s="78">
        <v>2</v>
      </c>
      <c r="AC99" s="79">
        <v>5</v>
      </c>
      <c r="AD99" s="83">
        <f t="shared" si="457"/>
        <v>13</v>
      </c>
      <c r="AE99" s="68">
        <f t="shared" si="458"/>
        <v>22</v>
      </c>
      <c r="AF99" s="76">
        <v>11</v>
      </c>
      <c r="AG99" s="77">
        <v>3</v>
      </c>
      <c r="AH99" s="78">
        <v>2</v>
      </c>
      <c r="AI99" s="78">
        <v>2</v>
      </c>
      <c r="AJ99" s="78"/>
      <c r="AK99" s="79">
        <v>4</v>
      </c>
      <c r="AL99" s="387">
        <f t="shared" si="462"/>
        <v>11</v>
      </c>
      <c r="AM99" s="68">
        <f t="shared" si="463"/>
        <v>7</v>
      </c>
      <c r="AN99" s="76">
        <v>1</v>
      </c>
      <c r="AO99" s="74">
        <v>3</v>
      </c>
      <c r="AP99" s="75">
        <v>1</v>
      </c>
      <c r="AQ99" s="75">
        <v>1</v>
      </c>
      <c r="AR99" s="75"/>
      <c r="AS99" s="73">
        <v>1</v>
      </c>
      <c r="AT99" s="392">
        <f t="shared" si="468"/>
        <v>6</v>
      </c>
      <c r="AU99" s="68">
        <f t="shared" si="469"/>
        <v>20</v>
      </c>
      <c r="AV99" s="76">
        <v>10</v>
      </c>
      <c r="AW99" s="80">
        <v>4</v>
      </c>
      <c r="AX99" s="71">
        <v>1</v>
      </c>
      <c r="AY99" s="71"/>
      <c r="AZ99" s="71"/>
      <c r="BA99" s="72">
        <v>5</v>
      </c>
      <c r="BB99" s="83">
        <f t="shared" si="472"/>
        <v>10</v>
      </c>
      <c r="BC99" s="68">
        <f t="shared" si="428"/>
        <v>39</v>
      </c>
      <c r="BD99" s="81">
        <f t="shared" si="429"/>
        <v>8</v>
      </c>
      <c r="BE99" s="81">
        <f t="shared" si="430"/>
        <v>12</v>
      </c>
      <c r="BF99" s="81">
        <f t="shared" si="431"/>
        <v>4</v>
      </c>
      <c r="BG99" s="81">
        <f t="shared" si="432"/>
        <v>3</v>
      </c>
      <c r="BH99" s="81">
        <f t="shared" si="433"/>
        <v>3</v>
      </c>
      <c r="BI99" s="82">
        <f t="shared" si="434"/>
        <v>9</v>
      </c>
      <c r="BJ99" s="83">
        <f t="shared" si="435"/>
        <v>31</v>
      </c>
      <c r="BK99" s="68">
        <f t="shared" si="436"/>
        <v>69</v>
      </c>
      <c r="BL99" s="81">
        <f t="shared" si="437"/>
        <v>40</v>
      </c>
      <c r="BM99" s="81">
        <f t="shared" si="438"/>
        <v>8</v>
      </c>
      <c r="BN99" s="81">
        <f t="shared" si="439"/>
        <v>5</v>
      </c>
      <c r="BO99" s="81">
        <f t="shared" si="440"/>
        <v>4</v>
      </c>
      <c r="BP99" s="81">
        <f t="shared" si="441"/>
        <v>1</v>
      </c>
      <c r="BQ99" s="82">
        <f t="shared" si="442"/>
        <v>11</v>
      </c>
      <c r="BR99" s="83">
        <f t="shared" si="443"/>
        <v>29</v>
      </c>
      <c r="BS99" s="84"/>
      <c r="BU99" s="1">
        <f t="shared" si="444"/>
        <v>108</v>
      </c>
      <c r="BV99" s="1"/>
    </row>
    <row r="100" spans="1:74" ht="36" customHeight="1" thickBot="1" x14ac:dyDescent="0.3">
      <c r="A100" s="221" t="s">
        <v>36</v>
      </c>
      <c r="B100" s="222" t="s">
        <v>63</v>
      </c>
      <c r="C100" s="222" t="s">
        <v>171</v>
      </c>
      <c r="D100" s="223" t="s">
        <v>92</v>
      </c>
      <c r="E100" s="224" t="s">
        <v>91</v>
      </c>
      <c r="F100" s="225" t="s">
        <v>15</v>
      </c>
      <c r="G100" s="68">
        <f t="shared" si="473"/>
        <v>37</v>
      </c>
      <c r="H100" s="69">
        <v>37</v>
      </c>
      <c r="I100" s="70"/>
      <c r="J100" s="71"/>
      <c r="K100" s="71"/>
      <c r="L100" s="71"/>
      <c r="M100" s="72"/>
      <c r="N100" s="83">
        <f t="shared" si="474"/>
        <v>0</v>
      </c>
      <c r="O100" s="68">
        <f t="shared" si="446"/>
        <v>28</v>
      </c>
      <c r="P100" s="73">
        <v>28</v>
      </c>
      <c r="Q100" s="74"/>
      <c r="R100" s="75"/>
      <c r="S100" s="75"/>
      <c r="T100" s="75"/>
      <c r="U100" s="73"/>
      <c r="V100" s="387">
        <f t="shared" si="451"/>
        <v>0</v>
      </c>
      <c r="W100" s="68">
        <f t="shared" si="452"/>
        <v>29</v>
      </c>
      <c r="X100" s="76">
        <v>29</v>
      </c>
      <c r="Y100" s="77"/>
      <c r="Z100" s="78"/>
      <c r="AA100" s="78"/>
      <c r="AB100" s="78"/>
      <c r="AC100" s="79"/>
      <c r="AD100" s="83">
        <f t="shared" si="457"/>
        <v>0</v>
      </c>
      <c r="AE100" s="68">
        <f t="shared" si="458"/>
        <v>20</v>
      </c>
      <c r="AF100" s="76">
        <v>20</v>
      </c>
      <c r="AG100" s="77"/>
      <c r="AH100" s="78"/>
      <c r="AI100" s="78"/>
      <c r="AJ100" s="78"/>
      <c r="AK100" s="79"/>
      <c r="AL100" s="387">
        <f t="shared" si="462"/>
        <v>0</v>
      </c>
      <c r="AM100" s="68">
        <f t="shared" si="463"/>
        <v>20</v>
      </c>
      <c r="AN100" s="76">
        <v>20</v>
      </c>
      <c r="AO100" s="74"/>
      <c r="AP100" s="75"/>
      <c r="AQ100" s="75"/>
      <c r="AR100" s="75"/>
      <c r="AS100" s="73"/>
      <c r="AT100" s="392">
        <f t="shared" si="468"/>
        <v>0</v>
      </c>
      <c r="AU100" s="68">
        <f t="shared" si="469"/>
        <v>20</v>
      </c>
      <c r="AV100" s="76">
        <v>20</v>
      </c>
      <c r="AW100" s="80"/>
      <c r="AX100" s="71"/>
      <c r="AY100" s="71"/>
      <c r="AZ100" s="71"/>
      <c r="BA100" s="72"/>
      <c r="BB100" s="83">
        <f t="shared" si="472"/>
        <v>0</v>
      </c>
      <c r="BC100" s="68">
        <f t="shared" si="428"/>
        <v>86</v>
      </c>
      <c r="BD100" s="81">
        <f t="shared" si="429"/>
        <v>86</v>
      </c>
      <c r="BE100" s="81">
        <f t="shared" si="430"/>
        <v>0</v>
      </c>
      <c r="BF100" s="81">
        <f t="shared" si="431"/>
        <v>0</v>
      </c>
      <c r="BG100" s="81">
        <f t="shared" si="432"/>
        <v>0</v>
      </c>
      <c r="BH100" s="81">
        <f t="shared" si="433"/>
        <v>0</v>
      </c>
      <c r="BI100" s="82">
        <f t="shared" si="434"/>
        <v>0</v>
      </c>
      <c r="BJ100" s="83">
        <f t="shared" si="435"/>
        <v>0</v>
      </c>
      <c r="BK100" s="68">
        <f t="shared" si="436"/>
        <v>68</v>
      </c>
      <c r="BL100" s="81">
        <f t="shared" si="437"/>
        <v>68</v>
      </c>
      <c r="BM100" s="81">
        <f t="shared" si="438"/>
        <v>0</v>
      </c>
      <c r="BN100" s="81">
        <f t="shared" si="439"/>
        <v>0</v>
      </c>
      <c r="BO100" s="81">
        <f t="shared" si="440"/>
        <v>0</v>
      </c>
      <c r="BP100" s="81">
        <f t="shared" si="441"/>
        <v>0</v>
      </c>
      <c r="BQ100" s="82">
        <f t="shared" si="442"/>
        <v>0</v>
      </c>
      <c r="BR100" s="83">
        <f t="shared" si="443"/>
        <v>0</v>
      </c>
      <c r="BS100" s="84"/>
      <c r="BU100" s="1">
        <f t="shared" si="444"/>
        <v>154</v>
      </c>
      <c r="BV100" s="1"/>
    </row>
    <row r="101" spans="1:74" ht="36" customHeight="1" thickBot="1" x14ac:dyDescent="0.3">
      <c r="A101" s="221" t="s">
        <v>36</v>
      </c>
      <c r="B101" s="222" t="s">
        <v>90</v>
      </c>
      <c r="C101" s="222" t="s">
        <v>172</v>
      </c>
      <c r="D101" s="223" t="s">
        <v>92</v>
      </c>
      <c r="E101" s="224" t="s">
        <v>91</v>
      </c>
      <c r="F101" s="225" t="s">
        <v>15</v>
      </c>
      <c r="G101" s="68">
        <f t="shared" si="473"/>
        <v>17</v>
      </c>
      <c r="H101" s="69">
        <v>7</v>
      </c>
      <c r="I101" s="70">
        <v>3</v>
      </c>
      <c r="J101" s="71">
        <v>1</v>
      </c>
      <c r="K101" s="71">
        <v>1</v>
      </c>
      <c r="L101" s="71">
        <v>1</v>
      </c>
      <c r="M101" s="72">
        <v>4</v>
      </c>
      <c r="N101" s="83">
        <f t="shared" si="474"/>
        <v>10</v>
      </c>
      <c r="O101" s="68">
        <f t="shared" si="446"/>
        <v>26</v>
      </c>
      <c r="P101" s="73">
        <v>20</v>
      </c>
      <c r="Q101" s="74">
        <v>6</v>
      </c>
      <c r="R101" s="75"/>
      <c r="S101" s="75"/>
      <c r="T101" s="75"/>
      <c r="U101" s="73"/>
      <c r="V101" s="387">
        <f t="shared" si="451"/>
        <v>6</v>
      </c>
      <c r="W101" s="68">
        <f t="shared" si="452"/>
        <v>13</v>
      </c>
      <c r="X101" s="76">
        <v>7</v>
      </c>
      <c r="Y101" s="77">
        <v>3</v>
      </c>
      <c r="Z101" s="78">
        <v>1</v>
      </c>
      <c r="AA101" s="78">
        <v>2</v>
      </c>
      <c r="AB101" s="78"/>
      <c r="AC101" s="79"/>
      <c r="AD101" s="83">
        <f t="shared" si="457"/>
        <v>6</v>
      </c>
      <c r="AE101" s="68">
        <f t="shared" si="458"/>
        <v>26</v>
      </c>
      <c r="AF101" s="76">
        <v>17</v>
      </c>
      <c r="AG101" s="77">
        <v>1</v>
      </c>
      <c r="AH101" s="78">
        <v>5</v>
      </c>
      <c r="AI101" s="78"/>
      <c r="AJ101" s="78">
        <v>1</v>
      </c>
      <c r="AK101" s="79">
        <v>2</v>
      </c>
      <c r="AL101" s="387">
        <f t="shared" si="462"/>
        <v>9</v>
      </c>
      <c r="AM101" s="68">
        <f t="shared" si="463"/>
        <v>13</v>
      </c>
      <c r="AN101" s="76">
        <v>9</v>
      </c>
      <c r="AO101" s="74">
        <v>1</v>
      </c>
      <c r="AP101" s="75">
        <v>1</v>
      </c>
      <c r="AQ101" s="75">
        <v>1</v>
      </c>
      <c r="AR101" s="75"/>
      <c r="AS101" s="73">
        <v>1</v>
      </c>
      <c r="AT101" s="392">
        <f t="shared" si="468"/>
        <v>4</v>
      </c>
      <c r="AU101" s="68">
        <f t="shared" si="469"/>
        <v>19</v>
      </c>
      <c r="AV101" s="76">
        <v>17</v>
      </c>
      <c r="AW101" s="80">
        <v>1</v>
      </c>
      <c r="AX101" s="71"/>
      <c r="AY101" s="71"/>
      <c r="AZ101" s="71"/>
      <c r="BA101" s="72">
        <v>1</v>
      </c>
      <c r="BB101" s="83">
        <f t="shared" si="472"/>
        <v>2</v>
      </c>
      <c r="BC101" s="68">
        <f t="shared" si="428"/>
        <v>43</v>
      </c>
      <c r="BD101" s="81">
        <f t="shared" si="429"/>
        <v>23</v>
      </c>
      <c r="BE101" s="81">
        <f t="shared" si="430"/>
        <v>7</v>
      </c>
      <c r="BF101" s="81">
        <f t="shared" si="431"/>
        <v>3</v>
      </c>
      <c r="BG101" s="81">
        <f t="shared" si="432"/>
        <v>4</v>
      </c>
      <c r="BH101" s="81">
        <f t="shared" si="433"/>
        <v>1</v>
      </c>
      <c r="BI101" s="82">
        <f t="shared" si="434"/>
        <v>5</v>
      </c>
      <c r="BJ101" s="83">
        <f t="shared" si="435"/>
        <v>20</v>
      </c>
      <c r="BK101" s="68">
        <f t="shared" si="436"/>
        <v>71</v>
      </c>
      <c r="BL101" s="81">
        <f t="shared" si="437"/>
        <v>54</v>
      </c>
      <c r="BM101" s="81">
        <f t="shared" si="438"/>
        <v>8</v>
      </c>
      <c r="BN101" s="81">
        <f t="shared" si="439"/>
        <v>5</v>
      </c>
      <c r="BO101" s="81">
        <f t="shared" si="440"/>
        <v>0</v>
      </c>
      <c r="BP101" s="81">
        <f t="shared" si="441"/>
        <v>1</v>
      </c>
      <c r="BQ101" s="82">
        <f t="shared" si="442"/>
        <v>3</v>
      </c>
      <c r="BR101" s="83">
        <f t="shared" si="443"/>
        <v>17</v>
      </c>
      <c r="BS101" s="84"/>
      <c r="BU101" s="1">
        <f t="shared" si="444"/>
        <v>114</v>
      </c>
      <c r="BV101" s="1"/>
    </row>
    <row r="102" spans="1:74" ht="36" customHeight="1" thickBot="1" x14ac:dyDescent="0.3">
      <c r="A102" s="221" t="s">
        <v>36</v>
      </c>
      <c r="B102" s="222" t="s">
        <v>64</v>
      </c>
      <c r="C102" s="222" t="s">
        <v>173</v>
      </c>
      <c r="D102" s="223" t="s">
        <v>92</v>
      </c>
      <c r="E102" s="224" t="s">
        <v>91</v>
      </c>
      <c r="F102" s="225" t="s">
        <v>15</v>
      </c>
      <c r="G102" s="68">
        <f t="shared" si="473"/>
        <v>12</v>
      </c>
      <c r="H102" s="69">
        <v>11</v>
      </c>
      <c r="I102" s="70"/>
      <c r="J102" s="71"/>
      <c r="K102" s="71"/>
      <c r="L102" s="71"/>
      <c r="M102" s="72">
        <v>1</v>
      </c>
      <c r="N102" s="83">
        <f t="shared" si="474"/>
        <v>1</v>
      </c>
      <c r="O102" s="68">
        <f t="shared" si="446"/>
        <v>16</v>
      </c>
      <c r="P102" s="73">
        <v>16</v>
      </c>
      <c r="Q102" s="74"/>
      <c r="R102" s="75"/>
      <c r="S102" s="75"/>
      <c r="T102" s="75"/>
      <c r="U102" s="73"/>
      <c r="V102" s="387">
        <f t="shared" si="451"/>
        <v>0</v>
      </c>
      <c r="W102" s="68">
        <f t="shared" si="452"/>
        <v>7</v>
      </c>
      <c r="X102" s="76">
        <v>6</v>
      </c>
      <c r="Y102" s="77"/>
      <c r="Z102" s="78"/>
      <c r="AA102" s="78"/>
      <c r="AB102" s="78"/>
      <c r="AC102" s="79">
        <v>1</v>
      </c>
      <c r="AD102" s="83">
        <f t="shared" si="457"/>
        <v>1</v>
      </c>
      <c r="AE102" s="68">
        <f t="shared" si="458"/>
        <v>9</v>
      </c>
      <c r="AF102" s="76">
        <v>9</v>
      </c>
      <c r="AG102" s="77"/>
      <c r="AH102" s="78"/>
      <c r="AI102" s="78"/>
      <c r="AJ102" s="78"/>
      <c r="AK102" s="79"/>
      <c r="AL102" s="387">
        <f t="shared" si="462"/>
        <v>0</v>
      </c>
      <c r="AM102" s="68">
        <f t="shared" si="463"/>
        <v>5</v>
      </c>
      <c r="AN102" s="76">
        <v>5</v>
      </c>
      <c r="AO102" s="74"/>
      <c r="AP102" s="75"/>
      <c r="AQ102" s="75"/>
      <c r="AR102" s="75"/>
      <c r="AS102" s="73"/>
      <c r="AT102" s="392">
        <f t="shared" si="468"/>
        <v>0</v>
      </c>
      <c r="AU102" s="68">
        <f t="shared" si="469"/>
        <v>9</v>
      </c>
      <c r="AV102" s="76">
        <v>8</v>
      </c>
      <c r="AW102" s="80"/>
      <c r="AX102" s="71"/>
      <c r="AY102" s="71"/>
      <c r="AZ102" s="71"/>
      <c r="BA102" s="72">
        <v>1</v>
      </c>
      <c r="BB102" s="83">
        <f t="shared" si="472"/>
        <v>1</v>
      </c>
      <c r="BC102" s="68">
        <f t="shared" si="428"/>
        <v>24</v>
      </c>
      <c r="BD102" s="81">
        <f t="shared" si="429"/>
        <v>22</v>
      </c>
      <c r="BE102" s="81">
        <f t="shared" si="430"/>
        <v>0</v>
      </c>
      <c r="BF102" s="81">
        <f t="shared" si="431"/>
        <v>0</v>
      </c>
      <c r="BG102" s="81">
        <f t="shared" si="432"/>
        <v>0</v>
      </c>
      <c r="BH102" s="81">
        <f t="shared" si="433"/>
        <v>0</v>
      </c>
      <c r="BI102" s="82">
        <f t="shared" si="434"/>
        <v>2</v>
      </c>
      <c r="BJ102" s="83">
        <f t="shared" si="435"/>
        <v>2</v>
      </c>
      <c r="BK102" s="68">
        <f t="shared" si="436"/>
        <v>34</v>
      </c>
      <c r="BL102" s="81">
        <f t="shared" si="437"/>
        <v>33</v>
      </c>
      <c r="BM102" s="81">
        <f t="shared" si="438"/>
        <v>0</v>
      </c>
      <c r="BN102" s="81">
        <f t="shared" si="439"/>
        <v>0</v>
      </c>
      <c r="BO102" s="81">
        <f t="shared" si="440"/>
        <v>0</v>
      </c>
      <c r="BP102" s="81">
        <f t="shared" si="441"/>
        <v>0</v>
      </c>
      <c r="BQ102" s="82">
        <f t="shared" si="442"/>
        <v>1</v>
      </c>
      <c r="BR102" s="83">
        <f t="shared" si="443"/>
        <v>1</v>
      </c>
      <c r="BS102" s="84"/>
      <c r="BU102" s="1">
        <f t="shared" si="444"/>
        <v>58</v>
      </c>
      <c r="BV102" s="1"/>
    </row>
    <row r="103" spans="1:74" ht="36" customHeight="1" thickBot="1" x14ac:dyDescent="0.3">
      <c r="A103" s="221" t="s">
        <v>36</v>
      </c>
      <c r="B103" s="222" t="s">
        <v>65</v>
      </c>
      <c r="C103" s="222" t="s">
        <v>106</v>
      </c>
      <c r="D103" s="223" t="s">
        <v>92</v>
      </c>
      <c r="E103" s="224" t="s">
        <v>91</v>
      </c>
      <c r="F103" s="225" t="s">
        <v>15</v>
      </c>
      <c r="G103" s="68">
        <f t="shared" si="473"/>
        <v>25</v>
      </c>
      <c r="H103" s="69">
        <v>18</v>
      </c>
      <c r="I103" s="70">
        <v>2</v>
      </c>
      <c r="J103" s="71">
        <v>1</v>
      </c>
      <c r="K103" s="71">
        <v>1</v>
      </c>
      <c r="L103" s="71"/>
      <c r="M103" s="72">
        <v>3</v>
      </c>
      <c r="N103" s="83">
        <f t="shared" si="474"/>
        <v>7</v>
      </c>
      <c r="O103" s="68">
        <f t="shared" si="446"/>
        <v>18</v>
      </c>
      <c r="P103" s="73">
        <v>17</v>
      </c>
      <c r="Q103" s="74"/>
      <c r="R103" s="75">
        <v>1</v>
      </c>
      <c r="S103" s="75"/>
      <c r="T103" s="75"/>
      <c r="U103" s="73"/>
      <c r="V103" s="387">
        <f t="shared" si="451"/>
        <v>1</v>
      </c>
      <c r="W103" s="68">
        <f t="shared" si="452"/>
        <v>15</v>
      </c>
      <c r="X103" s="76">
        <v>13</v>
      </c>
      <c r="Y103" s="77">
        <v>2</v>
      </c>
      <c r="Z103" s="78"/>
      <c r="AA103" s="78"/>
      <c r="AB103" s="78"/>
      <c r="AC103" s="79"/>
      <c r="AD103" s="83">
        <f t="shared" si="457"/>
        <v>2</v>
      </c>
      <c r="AE103" s="68">
        <f t="shared" si="458"/>
        <v>16</v>
      </c>
      <c r="AF103" s="76">
        <v>15</v>
      </c>
      <c r="AG103" s="77">
        <v>1</v>
      </c>
      <c r="AH103" s="78"/>
      <c r="AI103" s="78"/>
      <c r="AJ103" s="78"/>
      <c r="AK103" s="79"/>
      <c r="AL103" s="387">
        <f t="shared" si="462"/>
        <v>1</v>
      </c>
      <c r="AM103" s="68">
        <f t="shared" si="463"/>
        <v>18</v>
      </c>
      <c r="AN103" s="76">
        <v>14</v>
      </c>
      <c r="AO103" s="74">
        <v>2</v>
      </c>
      <c r="AP103" s="75">
        <v>2</v>
      </c>
      <c r="AQ103" s="75"/>
      <c r="AR103" s="75"/>
      <c r="AS103" s="73"/>
      <c r="AT103" s="392">
        <f t="shared" si="468"/>
        <v>4</v>
      </c>
      <c r="AU103" s="68">
        <f t="shared" si="469"/>
        <v>14</v>
      </c>
      <c r="AV103" s="76">
        <v>14</v>
      </c>
      <c r="AW103" s="80"/>
      <c r="AX103" s="71"/>
      <c r="AY103" s="71"/>
      <c r="AZ103" s="71"/>
      <c r="BA103" s="72"/>
      <c r="BB103" s="83">
        <f t="shared" si="472"/>
        <v>0</v>
      </c>
      <c r="BC103" s="68">
        <f t="shared" si="428"/>
        <v>58</v>
      </c>
      <c r="BD103" s="81">
        <f t="shared" si="429"/>
        <v>45</v>
      </c>
      <c r="BE103" s="81">
        <f t="shared" si="430"/>
        <v>6</v>
      </c>
      <c r="BF103" s="81">
        <f t="shared" si="431"/>
        <v>3</v>
      </c>
      <c r="BG103" s="81">
        <f t="shared" si="432"/>
        <v>1</v>
      </c>
      <c r="BH103" s="81">
        <f t="shared" si="433"/>
        <v>0</v>
      </c>
      <c r="BI103" s="82">
        <f t="shared" si="434"/>
        <v>3</v>
      </c>
      <c r="BJ103" s="83">
        <f t="shared" si="435"/>
        <v>13</v>
      </c>
      <c r="BK103" s="68">
        <f t="shared" si="436"/>
        <v>48</v>
      </c>
      <c r="BL103" s="81">
        <f t="shared" si="437"/>
        <v>46</v>
      </c>
      <c r="BM103" s="81">
        <f t="shared" si="438"/>
        <v>1</v>
      </c>
      <c r="BN103" s="81">
        <f t="shared" si="439"/>
        <v>1</v>
      </c>
      <c r="BO103" s="81">
        <f t="shared" si="440"/>
        <v>0</v>
      </c>
      <c r="BP103" s="81">
        <f t="shared" si="441"/>
        <v>0</v>
      </c>
      <c r="BQ103" s="82">
        <f t="shared" si="442"/>
        <v>0</v>
      </c>
      <c r="BR103" s="83">
        <f t="shared" si="443"/>
        <v>2</v>
      </c>
      <c r="BS103" s="84"/>
      <c r="BU103" s="1">
        <f t="shared" si="444"/>
        <v>106</v>
      </c>
      <c r="BV103" s="1"/>
    </row>
    <row r="104" spans="1:74" ht="36" customHeight="1" thickBot="1" x14ac:dyDescent="0.3">
      <c r="A104" s="221" t="s">
        <v>36</v>
      </c>
      <c r="B104" s="222" t="s">
        <v>66</v>
      </c>
      <c r="C104" s="222" t="s">
        <v>174</v>
      </c>
      <c r="D104" s="223" t="s">
        <v>92</v>
      </c>
      <c r="E104" s="224" t="s">
        <v>91</v>
      </c>
      <c r="F104" s="225" t="s">
        <v>15</v>
      </c>
      <c r="G104" s="68">
        <f t="shared" si="473"/>
        <v>15</v>
      </c>
      <c r="H104" s="69">
        <v>10</v>
      </c>
      <c r="I104" s="70"/>
      <c r="J104" s="71">
        <v>4</v>
      </c>
      <c r="K104" s="71"/>
      <c r="L104" s="71">
        <v>1</v>
      </c>
      <c r="M104" s="72"/>
      <c r="N104" s="83">
        <f t="shared" si="474"/>
        <v>5</v>
      </c>
      <c r="O104" s="68">
        <f t="shared" si="446"/>
        <v>10</v>
      </c>
      <c r="P104" s="73">
        <v>9</v>
      </c>
      <c r="Q104" s="74">
        <v>1</v>
      </c>
      <c r="R104" s="75"/>
      <c r="S104" s="75"/>
      <c r="T104" s="75"/>
      <c r="U104" s="73"/>
      <c r="V104" s="387">
        <f t="shared" si="451"/>
        <v>1</v>
      </c>
      <c r="W104" s="68">
        <f t="shared" si="452"/>
        <v>11</v>
      </c>
      <c r="X104" s="76">
        <v>10</v>
      </c>
      <c r="Y104" s="77">
        <v>1</v>
      </c>
      <c r="Z104" s="75"/>
      <c r="AA104" s="75"/>
      <c r="AB104" s="78"/>
      <c r="AC104" s="79"/>
      <c r="AD104" s="83">
        <f t="shared" si="457"/>
        <v>1</v>
      </c>
      <c r="AE104" s="68">
        <f t="shared" si="458"/>
        <v>17</v>
      </c>
      <c r="AF104" s="76">
        <v>16</v>
      </c>
      <c r="AG104" s="77"/>
      <c r="AH104" s="78">
        <v>1</v>
      </c>
      <c r="AI104" s="78"/>
      <c r="AJ104" s="78"/>
      <c r="AK104" s="79"/>
      <c r="AL104" s="387">
        <f t="shared" si="462"/>
        <v>1</v>
      </c>
      <c r="AM104" s="68">
        <f t="shared" si="463"/>
        <v>15</v>
      </c>
      <c r="AN104" s="76">
        <v>13</v>
      </c>
      <c r="AO104" s="74">
        <v>2</v>
      </c>
      <c r="AP104" s="75"/>
      <c r="AQ104" s="75"/>
      <c r="AR104" s="75"/>
      <c r="AS104" s="73"/>
      <c r="AT104" s="392">
        <f t="shared" si="468"/>
        <v>2</v>
      </c>
      <c r="AU104" s="68">
        <f t="shared" si="469"/>
        <v>17</v>
      </c>
      <c r="AV104" s="76">
        <v>17</v>
      </c>
      <c r="AW104" s="80"/>
      <c r="AX104" s="71"/>
      <c r="AY104" s="71"/>
      <c r="AZ104" s="71"/>
      <c r="BA104" s="72"/>
      <c r="BB104" s="83">
        <f t="shared" si="472"/>
        <v>0</v>
      </c>
      <c r="BC104" s="68">
        <f t="shared" si="428"/>
        <v>41</v>
      </c>
      <c r="BD104" s="81">
        <f t="shared" si="429"/>
        <v>33</v>
      </c>
      <c r="BE104" s="81">
        <f t="shared" si="430"/>
        <v>3</v>
      </c>
      <c r="BF104" s="81">
        <f t="shared" si="431"/>
        <v>4</v>
      </c>
      <c r="BG104" s="81">
        <f t="shared" si="432"/>
        <v>0</v>
      </c>
      <c r="BH104" s="81">
        <f t="shared" si="433"/>
        <v>1</v>
      </c>
      <c r="BI104" s="82">
        <f t="shared" si="434"/>
        <v>0</v>
      </c>
      <c r="BJ104" s="83">
        <f t="shared" si="435"/>
        <v>8</v>
      </c>
      <c r="BK104" s="68">
        <f t="shared" si="436"/>
        <v>44</v>
      </c>
      <c r="BL104" s="81">
        <f t="shared" si="437"/>
        <v>42</v>
      </c>
      <c r="BM104" s="81">
        <f t="shared" si="438"/>
        <v>1</v>
      </c>
      <c r="BN104" s="81">
        <f t="shared" si="439"/>
        <v>1</v>
      </c>
      <c r="BO104" s="81">
        <f t="shared" si="440"/>
        <v>0</v>
      </c>
      <c r="BP104" s="81">
        <f t="shared" si="441"/>
        <v>0</v>
      </c>
      <c r="BQ104" s="82">
        <f t="shared" si="442"/>
        <v>0</v>
      </c>
      <c r="BR104" s="83">
        <f t="shared" si="443"/>
        <v>2</v>
      </c>
      <c r="BS104" s="84"/>
      <c r="BU104" s="1">
        <f t="shared" si="444"/>
        <v>85</v>
      </c>
      <c r="BV104" s="1"/>
    </row>
    <row r="105" spans="1:74" ht="36" customHeight="1" thickBot="1" x14ac:dyDescent="0.3">
      <c r="A105" s="221" t="s">
        <v>36</v>
      </c>
      <c r="B105" s="222" t="s">
        <v>67</v>
      </c>
      <c r="C105" s="222" t="s">
        <v>203</v>
      </c>
      <c r="D105" s="223" t="s">
        <v>92</v>
      </c>
      <c r="E105" s="224" t="s">
        <v>91</v>
      </c>
      <c r="F105" s="225" t="s">
        <v>15</v>
      </c>
      <c r="G105" s="68">
        <f t="shared" si="473"/>
        <v>9</v>
      </c>
      <c r="H105" s="69">
        <v>7</v>
      </c>
      <c r="I105" s="70">
        <v>1</v>
      </c>
      <c r="J105" s="71"/>
      <c r="K105" s="71">
        <v>1</v>
      </c>
      <c r="L105" s="71"/>
      <c r="M105" s="72"/>
      <c r="N105" s="83">
        <f t="shared" si="474"/>
        <v>2</v>
      </c>
      <c r="O105" s="68">
        <f t="shared" si="446"/>
        <v>9</v>
      </c>
      <c r="P105" s="73">
        <v>9</v>
      </c>
      <c r="Q105" s="74"/>
      <c r="R105" s="75"/>
      <c r="S105" s="75"/>
      <c r="T105" s="75"/>
      <c r="U105" s="73"/>
      <c r="V105" s="387">
        <f t="shared" si="451"/>
        <v>0</v>
      </c>
      <c r="W105" s="68">
        <f t="shared" si="452"/>
        <v>22</v>
      </c>
      <c r="X105" s="76">
        <v>11</v>
      </c>
      <c r="Y105" s="77">
        <v>5</v>
      </c>
      <c r="Z105" s="78">
        <v>3</v>
      </c>
      <c r="AA105" s="78">
        <v>1</v>
      </c>
      <c r="AB105" s="78">
        <v>1</v>
      </c>
      <c r="AC105" s="79">
        <v>1</v>
      </c>
      <c r="AD105" s="83">
        <f t="shared" si="457"/>
        <v>11</v>
      </c>
      <c r="AE105" s="68">
        <f t="shared" si="458"/>
        <v>11</v>
      </c>
      <c r="AF105" s="76">
        <v>11</v>
      </c>
      <c r="AG105" s="77"/>
      <c r="AH105" s="78"/>
      <c r="AI105" s="78"/>
      <c r="AJ105" s="78"/>
      <c r="AK105" s="79"/>
      <c r="AL105" s="387">
        <f t="shared" si="462"/>
        <v>0</v>
      </c>
      <c r="AM105" s="68">
        <f t="shared" si="463"/>
        <v>6</v>
      </c>
      <c r="AN105" s="76">
        <v>3</v>
      </c>
      <c r="AO105" s="74">
        <v>2</v>
      </c>
      <c r="AP105" s="75"/>
      <c r="AQ105" s="75">
        <v>1</v>
      </c>
      <c r="AR105" s="75"/>
      <c r="AS105" s="73"/>
      <c r="AT105" s="392">
        <f t="shared" si="468"/>
        <v>3</v>
      </c>
      <c r="AU105" s="68">
        <f t="shared" si="469"/>
        <v>12</v>
      </c>
      <c r="AV105" s="76">
        <v>12</v>
      </c>
      <c r="AW105" s="80"/>
      <c r="AX105" s="71"/>
      <c r="AY105" s="71"/>
      <c r="AZ105" s="71"/>
      <c r="BA105" s="72"/>
      <c r="BB105" s="83">
        <f t="shared" si="472"/>
        <v>0</v>
      </c>
      <c r="BC105" s="68">
        <f t="shared" si="428"/>
        <v>37</v>
      </c>
      <c r="BD105" s="81">
        <f t="shared" si="429"/>
        <v>21</v>
      </c>
      <c r="BE105" s="81">
        <f t="shared" si="430"/>
        <v>8</v>
      </c>
      <c r="BF105" s="81">
        <f t="shared" si="431"/>
        <v>3</v>
      </c>
      <c r="BG105" s="81">
        <f t="shared" si="432"/>
        <v>3</v>
      </c>
      <c r="BH105" s="81">
        <f t="shared" si="433"/>
        <v>1</v>
      </c>
      <c r="BI105" s="82">
        <f t="shared" si="434"/>
        <v>1</v>
      </c>
      <c r="BJ105" s="83">
        <f t="shared" si="435"/>
        <v>16</v>
      </c>
      <c r="BK105" s="68">
        <f t="shared" si="436"/>
        <v>32</v>
      </c>
      <c r="BL105" s="81">
        <f t="shared" si="437"/>
        <v>32</v>
      </c>
      <c r="BM105" s="81">
        <f t="shared" si="438"/>
        <v>0</v>
      </c>
      <c r="BN105" s="81">
        <f t="shared" si="439"/>
        <v>0</v>
      </c>
      <c r="BO105" s="81">
        <f t="shared" si="440"/>
        <v>0</v>
      </c>
      <c r="BP105" s="81">
        <f t="shared" si="441"/>
        <v>0</v>
      </c>
      <c r="BQ105" s="82">
        <f t="shared" si="442"/>
        <v>0</v>
      </c>
      <c r="BR105" s="83">
        <f t="shared" si="443"/>
        <v>0</v>
      </c>
      <c r="BS105" s="84"/>
      <c r="BU105" s="1">
        <f t="shared" si="444"/>
        <v>69</v>
      </c>
      <c r="BV105" s="1"/>
    </row>
    <row r="106" spans="1:74" ht="36" customHeight="1" thickBot="1" x14ac:dyDescent="0.3">
      <c r="A106" s="221" t="s">
        <v>36</v>
      </c>
      <c r="B106" s="222" t="s">
        <v>68</v>
      </c>
      <c r="C106" s="222" t="s">
        <v>176</v>
      </c>
      <c r="D106" s="223" t="s">
        <v>92</v>
      </c>
      <c r="E106" s="224" t="s">
        <v>91</v>
      </c>
      <c r="F106" s="225" t="s">
        <v>15</v>
      </c>
      <c r="G106" s="68">
        <f t="shared" si="473"/>
        <v>8</v>
      </c>
      <c r="H106" s="69">
        <v>7</v>
      </c>
      <c r="I106" s="70"/>
      <c r="J106" s="71"/>
      <c r="K106" s="71"/>
      <c r="L106" s="71"/>
      <c r="M106" s="72">
        <v>1</v>
      </c>
      <c r="N106" s="83">
        <f t="shared" si="474"/>
        <v>1</v>
      </c>
      <c r="O106" s="68">
        <f t="shared" si="446"/>
        <v>7</v>
      </c>
      <c r="P106" s="73">
        <v>6</v>
      </c>
      <c r="Q106" s="74"/>
      <c r="R106" s="75"/>
      <c r="S106" s="75">
        <v>1</v>
      </c>
      <c r="T106" s="75"/>
      <c r="U106" s="73"/>
      <c r="V106" s="387">
        <f t="shared" si="451"/>
        <v>1</v>
      </c>
      <c r="W106" s="68">
        <f t="shared" si="452"/>
        <v>7</v>
      </c>
      <c r="X106" s="76">
        <v>6</v>
      </c>
      <c r="Y106" s="77"/>
      <c r="Z106" s="78"/>
      <c r="AA106" s="78"/>
      <c r="AB106" s="78"/>
      <c r="AC106" s="79">
        <v>1</v>
      </c>
      <c r="AD106" s="83">
        <f t="shared" si="457"/>
        <v>1</v>
      </c>
      <c r="AE106" s="68">
        <f t="shared" si="458"/>
        <v>5</v>
      </c>
      <c r="AF106" s="76">
        <v>4</v>
      </c>
      <c r="AG106" s="77"/>
      <c r="AH106" s="78"/>
      <c r="AI106" s="78"/>
      <c r="AJ106" s="78"/>
      <c r="AK106" s="79">
        <v>1</v>
      </c>
      <c r="AL106" s="387">
        <f t="shared" si="462"/>
        <v>1</v>
      </c>
      <c r="AM106" s="68">
        <f t="shared" si="463"/>
        <v>3</v>
      </c>
      <c r="AN106" s="76">
        <v>2</v>
      </c>
      <c r="AO106" s="74"/>
      <c r="AP106" s="75"/>
      <c r="AQ106" s="75"/>
      <c r="AR106" s="75"/>
      <c r="AS106" s="73">
        <v>1</v>
      </c>
      <c r="AT106" s="392">
        <f t="shared" si="468"/>
        <v>1</v>
      </c>
      <c r="AU106" s="68">
        <f t="shared" si="469"/>
        <v>5</v>
      </c>
      <c r="AV106" s="76">
        <v>5</v>
      </c>
      <c r="AW106" s="80"/>
      <c r="AX106" s="71"/>
      <c r="AY106" s="71"/>
      <c r="AZ106" s="71"/>
      <c r="BA106" s="72"/>
      <c r="BB106" s="83">
        <f t="shared" si="472"/>
        <v>0</v>
      </c>
      <c r="BC106" s="68">
        <f t="shared" si="428"/>
        <v>18</v>
      </c>
      <c r="BD106" s="81">
        <f t="shared" si="429"/>
        <v>15</v>
      </c>
      <c r="BE106" s="81">
        <f t="shared" si="430"/>
        <v>0</v>
      </c>
      <c r="BF106" s="81">
        <f t="shared" si="431"/>
        <v>0</v>
      </c>
      <c r="BG106" s="81">
        <f t="shared" si="432"/>
        <v>0</v>
      </c>
      <c r="BH106" s="81">
        <f t="shared" si="433"/>
        <v>0</v>
      </c>
      <c r="BI106" s="82">
        <f t="shared" si="434"/>
        <v>3</v>
      </c>
      <c r="BJ106" s="83">
        <f t="shared" si="435"/>
        <v>3</v>
      </c>
      <c r="BK106" s="68">
        <f t="shared" si="436"/>
        <v>17</v>
      </c>
      <c r="BL106" s="81">
        <f t="shared" si="437"/>
        <v>15</v>
      </c>
      <c r="BM106" s="81">
        <f t="shared" si="438"/>
        <v>0</v>
      </c>
      <c r="BN106" s="81">
        <f t="shared" si="439"/>
        <v>0</v>
      </c>
      <c r="BO106" s="81">
        <f t="shared" si="440"/>
        <v>1</v>
      </c>
      <c r="BP106" s="81">
        <f t="shared" si="441"/>
        <v>0</v>
      </c>
      <c r="BQ106" s="82">
        <f t="shared" si="442"/>
        <v>1</v>
      </c>
      <c r="BR106" s="83">
        <f t="shared" si="443"/>
        <v>2</v>
      </c>
      <c r="BS106" s="84"/>
      <c r="BU106" s="1">
        <f t="shared" si="444"/>
        <v>35</v>
      </c>
      <c r="BV106" s="1"/>
    </row>
    <row r="107" spans="1:74" ht="36" customHeight="1" thickBot="1" x14ac:dyDescent="0.3">
      <c r="A107" s="221" t="s">
        <v>36</v>
      </c>
      <c r="B107" s="222" t="s">
        <v>69</v>
      </c>
      <c r="C107" s="222" t="s">
        <v>177</v>
      </c>
      <c r="D107" s="223" t="s">
        <v>92</v>
      </c>
      <c r="E107" s="224" t="s">
        <v>91</v>
      </c>
      <c r="F107" s="225" t="s">
        <v>15</v>
      </c>
      <c r="G107" s="68">
        <f t="shared" si="473"/>
        <v>14</v>
      </c>
      <c r="H107" s="69">
        <v>10</v>
      </c>
      <c r="I107" s="70">
        <v>2</v>
      </c>
      <c r="J107" s="71"/>
      <c r="K107" s="71"/>
      <c r="L107" s="71"/>
      <c r="M107" s="72">
        <v>2</v>
      </c>
      <c r="N107" s="83">
        <f t="shared" si="474"/>
        <v>4</v>
      </c>
      <c r="O107" s="68">
        <f t="shared" si="446"/>
        <v>13</v>
      </c>
      <c r="P107" s="73">
        <v>13</v>
      </c>
      <c r="Q107" s="74"/>
      <c r="R107" s="75"/>
      <c r="S107" s="75"/>
      <c r="T107" s="75"/>
      <c r="U107" s="73"/>
      <c r="V107" s="387">
        <f t="shared" si="451"/>
        <v>0</v>
      </c>
      <c r="W107" s="68">
        <f t="shared" si="452"/>
        <v>14</v>
      </c>
      <c r="X107" s="76">
        <v>11</v>
      </c>
      <c r="Y107" s="77"/>
      <c r="Z107" s="78"/>
      <c r="AA107" s="78">
        <v>2</v>
      </c>
      <c r="AB107" s="78"/>
      <c r="AC107" s="79">
        <v>1</v>
      </c>
      <c r="AD107" s="83">
        <f t="shared" si="457"/>
        <v>3</v>
      </c>
      <c r="AE107" s="68">
        <f t="shared" si="458"/>
        <v>5</v>
      </c>
      <c r="AF107" s="76">
        <v>3</v>
      </c>
      <c r="AG107" s="77"/>
      <c r="AH107" s="78">
        <v>1</v>
      </c>
      <c r="AI107" s="78"/>
      <c r="AJ107" s="78"/>
      <c r="AK107" s="79">
        <v>1</v>
      </c>
      <c r="AL107" s="387">
        <f t="shared" si="462"/>
        <v>2</v>
      </c>
      <c r="AM107" s="68">
        <f t="shared" si="463"/>
        <v>6</v>
      </c>
      <c r="AN107" s="76">
        <v>5</v>
      </c>
      <c r="AO107" s="74">
        <v>1</v>
      </c>
      <c r="AP107" s="75">
        <v>0</v>
      </c>
      <c r="AQ107" s="75">
        <v>0</v>
      </c>
      <c r="AR107" s="75">
        <v>0</v>
      </c>
      <c r="AS107" s="73"/>
      <c r="AT107" s="392">
        <f t="shared" si="468"/>
        <v>1</v>
      </c>
      <c r="AU107" s="68">
        <f t="shared" si="469"/>
        <v>8</v>
      </c>
      <c r="AV107" s="76">
        <v>8</v>
      </c>
      <c r="AW107" s="80"/>
      <c r="AX107" s="71"/>
      <c r="AY107" s="71"/>
      <c r="AZ107" s="71"/>
      <c r="BA107" s="72"/>
      <c r="BB107" s="83">
        <f t="shared" si="472"/>
        <v>0</v>
      </c>
      <c r="BC107" s="68">
        <f t="shared" si="428"/>
        <v>34</v>
      </c>
      <c r="BD107" s="81">
        <f t="shared" si="429"/>
        <v>26</v>
      </c>
      <c r="BE107" s="81">
        <f t="shared" si="430"/>
        <v>3</v>
      </c>
      <c r="BF107" s="81">
        <f t="shared" si="431"/>
        <v>0</v>
      </c>
      <c r="BG107" s="81">
        <f t="shared" si="432"/>
        <v>2</v>
      </c>
      <c r="BH107" s="81">
        <f t="shared" si="433"/>
        <v>0</v>
      </c>
      <c r="BI107" s="82">
        <f t="shared" si="434"/>
        <v>3</v>
      </c>
      <c r="BJ107" s="83">
        <f t="shared" si="435"/>
        <v>8</v>
      </c>
      <c r="BK107" s="68">
        <f t="shared" si="436"/>
        <v>26</v>
      </c>
      <c r="BL107" s="81">
        <f t="shared" si="437"/>
        <v>24</v>
      </c>
      <c r="BM107" s="81">
        <f t="shared" si="438"/>
        <v>0</v>
      </c>
      <c r="BN107" s="81">
        <f t="shared" si="439"/>
        <v>1</v>
      </c>
      <c r="BO107" s="81">
        <f t="shared" si="440"/>
        <v>0</v>
      </c>
      <c r="BP107" s="81">
        <f t="shared" si="441"/>
        <v>0</v>
      </c>
      <c r="BQ107" s="82">
        <f t="shared" si="442"/>
        <v>1</v>
      </c>
      <c r="BR107" s="83">
        <f t="shared" si="443"/>
        <v>2</v>
      </c>
      <c r="BS107" s="84"/>
      <c r="BU107" s="1">
        <f>BC107+BK107</f>
        <v>60</v>
      </c>
      <c r="BV107" s="1"/>
    </row>
    <row r="108" spans="1:74" ht="36" customHeight="1" thickBot="1" x14ac:dyDescent="0.3">
      <c r="A108" s="221" t="s">
        <v>36</v>
      </c>
      <c r="B108" s="222" t="s">
        <v>70</v>
      </c>
      <c r="C108" s="222" t="s">
        <v>143</v>
      </c>
      <c r="D108" s="223" t="s">
        <v>92</v>
      </c>
      <c r="E108" s="224" t="s">
        <v>91</v>
      </c>
      <c r="F108" s="225" t="s">
        <v>15</v>
      </c>
      <c r="G108" s="68">
        <f t="shared" si="389"/>
        <v>30</v>
      </c>
      <c r="H108" s="52">
        <v>21</v>
      </c>
      <c r="I108" s="53">
        <v>2</v>
      </c>
      <c r="J108" s="54">
        <v>2</v>
      </c>
      <c r="K108" s="54">
        <v>3</v>
      </c>
      <c r="L108" s="54"/>
      <c r="M108" s="55">
        <v>2</v>
      </c>
      <c r="N108" s="83">
        <f t="shared" si="390"/>
        <v>9</v>
      </c>
      <c r="O108" s="68">
        <f t="shared" si="391"/>
        <v>15</v>
      </c>
      <c r="P108" s="56">
        <v>13</v>
      </c>
      <c r="Q108" s="57">
        <v>0</v>
      </c>
      <c r="R108" s="58">
        <v>1</v>
      </c>
      <c r="S108" s="58">
        <v>0</v>
      </c>
      <c r="T108" s="58">
        <v>0</v>
      </c>
      <c r="U108" s="56">
        <v>1</v>
      </c>
      <c r="V108" s="387">
        <f t="shared" si="392"/>
        <v>2</v>
      </c>
      <c r="W108" s="68">
        <f t="shared" si="393"/>
        <v>14</v>
      </c>
      <c r="X108" s="59">
        <v>8</v>
      </c>
      <c r="Y108" s="60">
        <v>2</v>
      </c>
      <c r="Z108" s="61">
        <v>1</v>
      </c>
      <c r="AA108" s="61">
        <v>1</v>
      </c>
      <c r="AB108" s="61"/>
      <c r="AC108" s="62">
        <v>2</v>
      </c>
      <c r="AD108" s="83">
        <f t="shared" si="394"/>
        <v>6</v>
      </c>
      <c r="AE108" s="68">
        <f t="shared" si="395"/>
        <v>22</v>
      </c>
      <c r="AF108" s="59">
        <v>15</v>
      </c>
      <c r="AG108" s="60">
        <v>4</v>
      </c>
      <c r="AH108" s="61">
        <v>2</v>
      </c>
      <c r="AI108" s="61">
        <v>1</v>
      </c>
      <c r="AJ108" s="61"/>
      <c r="AK108" s="62"/>
      <c r="AL108" s="387">
        <f t="shared" si="396"/>
        <v>7</v>
      </c>
      <c r="AM108" s="68">
        <f t="shared" si="397"/>
        <v>14</v>
      </c>
      <c r="AN108" s="59">
        <v>11</v>
      </c>
      <c r="AO108" s="57">
        <v>2</v>
      </c>
      <c r="AP108" s="58">
        <v>0</v>
      </c>
      <c r="AQ108" s="58">
        <v>1</v>
      </c>
      <c r="AR108" s="58">
        <v>0</v>
      </c>
      <c r="AS108" s="56">
        <v>0</v>
      </c>
      <c r="AT108" s="392">
        <f t="shared" si="398"/>
        <v>3</v>
      </c>
      <c r="AU108" s="68">
        <f t="shared" si="399"/>
        <v>17</v>
      </c>
      <c r="AV108" s="59">
        <v>14</v>
      </c>
      <c r="AW108" s="63"/>
      <c r="AX108" s="64">
        <v>3</v>
      </c>
      <c r="AY108" s="64"/>
      <c r="AZ108" s="64"/>
      <c r="BA108" s="55"/>
      <c r="BB108" s="83">
        <f t="shared" si="400"/>
        <v>3</v>
      </c>
      <c r="BC108" s="68">
        <f t="shared" si="373"/>
        <v>58</v>
      </c>
      <c r="BD108" s="81">
        <f t="shared" si="374"/>
        <v>40</v>
      </c>
      <c r="BE108" s="81">
        <f t="shared" si="375"/>
        <v>6</v>
      </c>
      <c r="BF108" s="81">
        <f t="shared" si="376"/>
        <v>3</v>
      </c>
      <c r="BG108" s="81">
        <f t="shared" si="377"/>
        <v>5</v>
      </c>
      <c r="BH108" s="81">
        <f t="shared" si="378"/>
        <v>0</v>
      </c>
      <c r="BI108" s="82">
        <f t="shared" si="379"/>
        <v>4</v>
      </c>
      <c r="BJ108" s="83">
        <f t="shared" si="380"/>
        <v>18</v>
      </c>
      <c r="BK108" s="68">
        <f t="shared" si="381"/>
        <v>54</v>
      </c>
      <c r="BL108" s="81">
        <f t="shared" si="382"/>
        <v>42</v>
      </c>
      <c r="BM108" s="81">
        <f t="shared" si="383"/>
        <v>4</v>
      </c>
      <c r="BN108" s="81">
        <f t="shared" si="384"/>
        <v>6</v>
      </c>
      <c r="BO108" s="81">
        <f t="shared" si="385"/>
        <v>1</v>
      </c>
      <c r="BP108" s="81">
        <f t="shared" si="386"/>
        <v>0</v>
      </c>
      <c r="BQ108" s="82">
        <f t="shared" si="387"/>
        <v>1</v>
      </c>
      <c r="BR108" s="83">
        <f t="shared" si="388"/>
        <v>12</v>
      </c>
      <c r="BS108" s="84"/>
      <c r="BU108" s="1">
        <f t="shared" si="214"/>
        <v>112</v>
      </c>
      <c r="BV108" s="1">
        <f t="shared" si="333"/>
        <v>30</v>
      </c>
    </row>
    <row r="109" spans="1:74" ht="36" customHeight="1" thickBot="1" x14ac:dyDescent="0.3">
      <c r="A109" s="221" t="s">
        <v>36</v>
      </c>
      <c r="B109" s="222" t="s">
        <v>71</v>
      </c>
      <c r="C109" s="222" t="s">
        <v>178</v>
      </c>
      <c r="D109" s="223" t="s">
        <v>92</v>
      </c>
      <c r="E109" s="224" t="s">
        <v>91</v>
      </c>
      <c r="F109" s="225" t="s">
        <v>15</v>
      </c>
      <c r="G109" s="68">
        <f t="shared" si="389"/>
        <v>0</v>
      </c>
      <c r="H109" s="380"/>
      <c r="I109" s="381"/>
      <c r="J109" s="382"/>
      <c r="K109" s="382"/>
      <c r="L109" s="382"/>
      <c r="M109" s="383"/>
      <c r="N109" s="83">
        <f t="shared" si="390"/>
        <v>0</v>
      </c>
      <c r="O109" s="68">
        <f t="shared" si="391"/>
        <v>0</v>
      </c>
      <c r="P109" s="384"/>
      <c r="Q109" s="385"/>
      <c r="R109" s="386"/>
      <c r="S109" s="386"/>
      <c r="T109" s="386"/>
      <c r="U109" s="384"/>
      <c r="V109" s="387">
        <f t="shared" si="392"/>
        <v>0</v>
      </c>
      <c r="W109" s="68">
        <f t="shared" si="393"/>
        <v>0</v>
      </c>
      <c r="X109" s="388"/>
      <c r="Y109" s="389"/>
      <c r="Z109" s="390"/>
      <c r="AA109" s="390"/>
      <c r="AB109" s="390"/>
      <c r="AC109" s="391"/>
      <c r="AD109" s="83">
        <f t="shared" si="394"/>
        <v>0</v>
      </c>
      <c r="AE109" s="68">
        <f t="shared" si="395"/>
        <v>0</v>
      </c>
      <c r="AF109" s="388"/>
      <c r="AG109" s="389"/>
      <c r="AH109" s="390"/>
      <c r="AI109" s="390"/>
      <c r="AJ109" s="390"/>
      <c r="AK109" s="391"/>
      <c r="AL109" s="387">
        <f t="shared" si="396"/>
        <v>0</v>
      </c>
      <c r="AM109" s="68">
        <f t="shared" si="397"/>
        <v>23</v>
      </c>
      <c r="AN109" s="76">
        <v>22</v>
      </c>
      <c r="AO109" s="74"/>
      <c r="AP109" s="75"/>
      <c r="AQ109" s="75">
        <v>1</v>
      </c>
      <c r="AR109" s="75"/>
      <c r="AS109" s="73"/>
      <c r="AT109" s="392">
        <f t="shared" si="398"/>
        <v>1</v>
      </c>
      <c r="AU109" s="68">
        <f t="shared" si="399"/>
        <v>31</v>
      </c>
      <c r="AV109" s="76">
        <v>31</v>
      </c>
      <c r="AW109" s="80"/>
      <c r="AX109" s="71"/>
      <c r="AY109" s="71"/>
      <c r="AZ109" s="71"/>
      <c r="BA109" s="72"/>
      <c r="BB109" s="83">
        <f t="shared" si="400"/>
        <v>0</v>
      </c>
      <c r="BC109" s="68">
        <f t="shared" si="373"/>
        <v>23</v>
      </c>
      <c r="BD109" s="81">
        <f t="shared" si="374"/>
        <v>22</v>
      </c>
      <c r="BE109" s="81">
        <f t="shared" si="375"/>
        <v>0</v>
      </c>
      <c r="BF109" s="81">
        <f t="shared" si="376"/>
        <v>0</v>
      </c>
      <c r="BG109" s="81">
        <f t="shared" si="377"/>
        <v>1</v>
      </c>
      <c r="BH109" s="81">
        <f t="shared" si="378"/>
        <v>0</v>
      </c>
      <c r="BI109" s="82">
        <f t="shared" si="379"/>
        <v>0</v>
      </c>
      <c r="BJ109" s="83">
        <f t="shared" si="380"/>
        <v>1</v>
      </c>
      <c r="BK109" s="68">
        <f t="shared" si="381"/>
        <v>31</v>
      </c>
      <c r="BL109" s="81">
        <f t="shared" si="382"/>
        <v>31</v>
      </c>
      <c r="BM109" s="81">
        <f t="shared" si="383"/>
        <v>0</v>
      </c>
      <c r="BN109" s="81">
        <f t="shared" si="384"/>
        <v>0</v>
      </c>
      <c r="BO109" s="81">
        <f t="shared" si="385"/>
        <v>0</v>
      </c>
      <c r="BP109" s="81">
        <f t="shared" si="386"/>
        <v>0</v>
      </c>
      <c r="BQ109" s="82">
        <f t="shared" si="387"/>
        <v>0</v>
      </c>
      <c r="BR109" s="83">
        <f t="shared" si="388"/>
        <v>0</v>
      </c>
      <c r="BS109" s="84"/>
      <c r="BU109" s="1">
        <f t="shared" si="214"/>
        <v>54</v>
      </c>
      <c r="BV109" s="1">
        <f t="shared" si="333"/>
        <v>1</v>
      </c>
    </row>
    <row r="110" spans="1:74" ht="36" customHeight="1" thickBot="1" x14ac:dyDescent="0.3">
      <c r="A110" s="221" t="s">
        <v>36</v>
      </c>
      <c r="B110" s="241" t="s">
        <v>72</v>
      </c>
      <c r="C110" s="241" t="s">
        <v>179</v>
      </c>
      <c r="D110" s="242" t="s">
        <v>92</v>
      </c>
      <c r="E110" s="224" t="s">
        <v>91</v>
      </c>
      <c r="F110" s="225" t="s">
        <v>15</v>
      </c>
      <c r="G110" s="68">
        <f t="shared" si="389"/>
        <v>29</v>
      </c>
      <c r="H110" s="69">
        <v>16</v>
      </c>
      <c r="I110" s="70">
        <v>7</v>
      </c>
      <c r="J110" s="71">
        <v>4</v>
      </c>
      <c r="K110" s="71">
        <v>1</v>
      </c>
      <c r="L110" s="71"/>
      <c r="M110" s="72">
        <v>1</v>
      </c>
      <c r="N110" s="83">
        <f t="shared" si="390"/>
        <v>13</v>
      </c>
      <c r="O110" s="68">
        <f t="shared" si="391"/>
        <v>22</v>
      </c>
      <c r="P110" s="73">
        <v>18</v>
      </c>
      <c r="Q110" s="74">
        <v>3</v>
      </c>
      <c r="R110" s="75">
        <v>1</v>
      </c>
      <c r="S110" s="75"/>
      <c r="T110" s="75"/>
      <c r="U110" s="73"/>
      <c r="V110" s="387">
        <f t="shared" si="392"/>
        <v>4</v>
      </c>
      <c r="W110" s="68">
        <f t="shared" si="393"/>
        <v>27</v>
      </c>
      <c r="X110" s="76">
        <v>19</v>
      </c>
      <c r="Y110" s="77">
        <v>2</v>
      </c>
      <c r="Z110" s="78">
        <v>1</v>
      </c>
      <c r="AA110" s="78">
        <v>3</v>
      </c>
      <c r="AB110" s="78"/>
      <c r="AC110" s="79">
        <v>2</v>
      </c>
      <c r="AD110" s="83">
        <f t="shared" si="394"/>
        <v>8</v>
      </c>
      <c r="AE110" s="68">
        <f t="shared" si="395"/>
        <v>25</v>
      </c>
      <c r="AF110" s="76">
        <v>21</v>
      </c>
      <c r="AG110" s="77">
        <v>2</v>
      </c>
      <c r="AH110" s="78"/>
      <c r="AI110" s="78">
        <v>1</v>
      </c>
      <c r="AJ110" s="78"/>
      <c r="AK110" s="79">
        <v>1</v>
      </c>
      <c r="AL110" s="387">
        <f t="shared" si="396"/>
        <v>4</v>
      </c>
      <c r="AM110" s="68">
        <f t="shared" si="397"/>
        <v>16</v>
      </c>
      <c r="AN110" s="76">
        <v>14</v>
      </c>
      <c r="AO110" s="74">
        <v>2</v>
      </c>
      <c r="AP110" s="75"/>
      <c r="AQ110" s="75"/>
      <c r="AR110" s="75"/>
      <c r="AS110" s="73"/>
      <c r="AT110" s="392">
        <f t="shared" si="398"/>
        <v>2</v>
      </c>
      <c r="AU110" s="68">
        <f t="shared" si="399"/>
        <v>14</v>
      </c>
      <c r="AV110" s="76">
        <v>12</v>
      </c>
      <c r="AW110" s="80">
        <v>1</v>
      </c>
      <c r="AX110" s="71"/>
      <c r="AY110" s="71">
        <v>1</v>
      </c>
      <c r="AZ110" s="71"/>
      <c r="BA110" s="72"/>
      <c r="BB110" s="83">
        <f t="shared" si="400"/>
        <v>2</v>
      </c>
      <c r="BC110" s="68">
        <f t="shared" si="373"/>
        <v>72</v>
      </c>
      <c r="BD110" s="81">
        <f t="shared" si="374"/>
        <v>49</v>
      </c>
      <c r="BE110" s="81">
        <f t="shared" si="375"/>
        <v>11</v>
      </c>
      <c r="BF110" s="81">
        <f t="shared" si="376"/>
        <v>5</v>
      </c>
      <c r="BG110" s="81">
        <f t="shared" si="377"/>
        <v>4</v>
      </c>
      <c r="BH110" s="81">
        <f t="shared" si="378"/>
        <v>0</v>
      </c>
      <c r="BI110" s="82">
        <f t="shared" si="379"/>
        <v>3</v>
      </c>
      <c r="BJ110" s="83">
        <f t="shared" si="380"/>
        <v>23</v>
      </c>
      <c r="BK110" s="68">
        <f t="shared" si="381"/>
        <v>61</v>
      </c>
      <c r="BL110" s="81">
        <f t="shared" si="382"/>
        <v>51</v>
      </c>
      <c r="BM110" s="81">
        <f t="shared" si="383"/>
        <v>6</v>
      </c>
      <c r="BN110" s="81">
        <f t="shared" si="384"/>
        <v>1</v>
      </c>
      <c r="BO110" s="81">
        <f t="shared" si="385"/>
        <v>2</v>
      </c>
      <c r="BP110" s="81">
        <f t="shared" si="386"/>
        <v>0</v>
      </c>
      <c r="BQ110" s="82">
        <f t="shared" si="387"/>
        <v>1</v>
      </c>
      <c r="BR110" s="83">
        <f t="shared" si="388"/>
        <v>10</v>
      </c>
      <c r="BS110" s="84"/>
      <c r="BU110" s="1">
        <f t="shared" si="214"/>
        <v>133</v>
      </c>
      <c r="BV110" s="1">
        <f t="shared" si="333"/>
        <v>33</v>
      </c>
    </row>
    <row r="111" spans="1:74" ht="36" customHeight="1" thickBot="1" x14ac:dyDescent="0.3">
      <c r="A111" s="221" t="s">
        <v>36</v>
      </c>
      <c r="B111" s="241" t="s">
        <v>73</v>
      </c>
      <c r="C111" s="241" t="s">
        <v>180</v>
      </c>
      <c r="D111" s="242" t="s">
        <v>92</v>
      </c>
      <c r="E111" s="224" t="s">
        <v>91</v>
      </c>
      <c r="F111" s="225" t="s">
        <v>15</v>
      </c>
      <c r="G111" s="68">
        <f t="shared" si="389"/>
        <v>12</v>
      </c>
      <c r="H111" s="69">
        <v>5</v>
      </c>
      <c r="I111" s="70">
        <v>2</v>
      </c>
      <c r="J111" s="71"/>
      <c r="K111" s="71">
        <v>4</v>
      </c>
      <c r="L111" s="71">
        <v>1</v>
      </c>
      <c r="M111" s="72"/>
      <c r="N111" s="83">
        <f t="shared" si="390"/>
        <v>7</v>
      </c>
      <c r="O111" s="68">
        <f t="shared" si="391"/>
        <v>18</v>
      </c>
      <c r="P111" s="73">
        <v>18</v>
      </c>
      <c r="Q111" s="74">
        <v>0</v>
      </c>
      <c r="R111" s="75">
        <v>0</v>
      </c>
      <c r="S111" s="75">
        <v>0</v>
      </c>
      <c r="T111" s="75">
        <v>0</v>
      </c>
      <c r="U111" s="73">
        <v>0</v>
      </c>
      <c r="V111" s="387">
        <f t="shared" si="392"/>
        <v>0</v>
      </c>
      <c r="W111" s="68">
        <f t="shared" si="393"/>
        <v>14</v>
      </c>
      <c r="X111" s="76">
        <v>8</v>
      </c>
      <c r="Y111" s="77">
        <v>3</v>
      </c>
      <c r="Z111" s="78"/>
      <c r="AA111" s="78">
        <v>2</v>
      </c>
      <c r="AB111" s="78"/>
      <c r="AC111" s="79">
        <v>1</v>
      </c>
      <c r="AD111" s="83">
        <f t="shared" si="394"/>
        <v>6</v>
      </c>
      <c r="AE111" s="68">
        <f t="shared" si="395"/>
        <v>13</v>
      </c>
      <c r="AF111" s="76">
        <v>11</v>
      </c>
      <c r="AG111" s="77">
        <v>2</v>
      </c>
      <c r="AH111" s="78"/>
      <c r="AI111" s="78"/>
      <c r="AJ111" s="78"/>
      <c r="AK111" s="79"/>
      <c r="AL111" s="387">
        <f t="shared" si="396"/>
        <v>2</v>
      </c>
      <c r="AM111" s="68">
        <f t="shared" si="397"/>
        <v>14</v>
      </c>
      <c r="AN111" s="76">
        <v>11</v>
      </c>
      <c r="AO111" s="74">
        <v>1</v>
      </c>
      <c r="AP111" s="75">
        <v>1</v>
      </c>
      <c r="AQ111" s="75">
        <v>1</v>
      </c>
      <c r="AR111" s="75"/>
      <c r="AS111" s="73"/>
      <c r="AT111" s="392">
        <f t="shared" si="398"/>
        <v>3</v>
      </c>
      <c r="AU111" s="68">
        <f t="shared" si="399"/>
        <v>12</v>
      </c>
      <c r="AV111" s="76">
        <v>8</v>
      </c>
      <c r="AW111" s="80">
        <v>2</v>
      </c>
      <c r="AX111" s="71"/>
      <c r="AY111" s="71"/>
      <c r="AZ111" s="71">
        <v>1</v>
      </c>
      <c r="BA111" s="72">
        <v>1</v>
      </c>
      <c r="BB111" s="83">
        <f t="shared" si="400"/>
        <v>4</v>
      </c>
      <c r="BC111" s="68">
        <f t="shared" si="373"/>
        <v>40</v>
      </c>
      <c r="BD111" s="81">
        <f t="shared" si="374"/>
        <v>24</v>
      </c>
      <c r="BE111" s="81">
        <f t="shared" si="375"/>
        <v>6</v>
      </c>
      <c r="BF111" s="81">
        <f t="shared" si="376"/>
        <v>1</v>
      </c>
      <c r="BG111" s="81">
        <f t="shared" si="377"/>
        <v>7</v>
      </c>
      <c r="BH111" s="81">
        <f t="shared" si="378"/>
        <v>1</v>
      </c>
      <c r="BI111" s="82">
        <f t="shared" si="379"/>
        <v>1</v>
      </c>
      <c r="BJ111" s="83">
        <f t="shared" si="380"/>
        <v>16</v>
      </c>
      <c r="BK111" s="68">
        <f t="shared" si="381"/>
        <v>43</v>
      </c>
      <c r="BL111" s="81">
        <f t="shared" si="382"/>
        <v>37</v>
      </c>
      <c r="BM111" s="81">
        <f t="shared" si="383"/>
        <v>4</v>
      </c>
      <c r="BN111" s="81">
        <f t="shared" si="384"/>
        <v>0</v>
      </c>
      <c r="BO111" s="81">
        <f t="shared" si="385"/>
        <v>0</v>
      </c>
      <c r="BP111" s="81">
        <f t="shared" si="386"/>
        <v>1</v>
      </c>
      <c r="BQ111" s="82">
        <f t="shared" si="387"/>
        <v>1</v>
      </c>
      <c r="BR111" s="83">
        <f t="shared" si="388"/>
        <v>6</v>
      </c>
      <c r="BS111" s="84"/>
      <c r="BU111" s="1">
        <f t="shared" si="214"/>
        <v>83</v>
      </c>
      <c r="BV111" s="1">
        <f t="shared" si="333"/>
        <v>22</v>
      </c>
    </row>
    <row r="112" spans="1:74" ht="36" customHeight="1" thickBot="1" x14ac:dyDescent="0.3">
      <c r="A112" s="221" t="s">
        <v>36</v>
      </c>
      <c r="B112" s="241" t="s">
        <v>74</v>
      </c>
      <c r="C112" s="241" t="s">
        <v>107</v>
      </c>
      <c r="D112" s="242" t="s">
        <v>92</v>
      </c>
      <c r="E112" s="224" t="s">
        <v>91</v>
      </c>
      <c r="F112" s="225" t="s">
        <v>15</v>
      </c>
      <c r="G112" s="68">
        <f t="shared" si="389"/>
        <v>9</v>
      </c>
      <c r="H112" s="69">
        <v>5</v>
      </c>
      <c r="I112" s="70"/>
      <c r="J112" s="71">
        <v>2</v>
      </c>
      <c r="K112" s="71">
        <v>1</v>
      </c>
      <c r="L112" s="71"/>
      <c r="M112" s="72">
        <v>1</v>
      </c>
      <c r="N112" s="83">
        <f t="shared" si="390"/>
        <v>4</v>
      </c>
      <c r="O112" s="68">
        <f t="shared" si="391"/>
        <v>10</v>
      </c>
      <c r="P112" s="73">
        <v>9</v>
      </c>
      <c r="Q112" s="74">
        <v>0</v>
      </c>
      <c r="R112" s="75"/>
      <c r="S112" s="75">
        <v>1</v>
      </c>
      <c r="T112" s="75"/>
      <c r="U112" s="73"/>
      <c r="V112" s="387">
        <f t="shared" si="392"/>
        <v>1</v>
      </c>
      <c r="W112" s="68">
        <f t="shared" si="393"/>
        <v>8</v>
      </c>
      <c r="X112" s="76">
        <v>5</v>
      </c>
      <c r="Y112" s="77">
        <v>2</v>
      </c>
      <c r="Z112" s="78"/>
      <c r="AA112" s="78">
        <v>1</v>
      </c>
      <c r="AB112" s="78"/>
      <c r="AC112" s="79"/>
      <c r="AD112" s="83">
        <f t="shared" si="394"/>
        <v>3</v>
      </c>
      <c r="AE112" s="68">
        <f t="shared" si="395"/>
        <v>12</v>
      </c>
      <c r="AF112" s="76">
        <v>9</v>
      </c>
      <c r="AG112" s="77">
        <v>2</v>
      </c>
      <c r="AH112" s="78">
        <v>1</v>
      </c>
      <c r="AI112" s="78"/>
      <c r="AJ112" s="78"/>
      <c r="AK112" s="79"/>
      <c r="AL112" s="387">
        <f t="shared" si="396"/>
        <v>3</v>
      </c>
      <c r="AM112" s="68">
        <f t="shared" si="397"/>
        <v>10</v>
      </c>
      <c r="AN112" s="76">
        <v>8</v>
      </c>
      <c r="AO112" s="74"/>
      <c r="AP112" s="75">
        <v>1</v>
      </c>
      <c r="AQ112" s="75"/>
      <c r="AR112" s="75"/>
      <c r="AS112" s="73">
        <v>1</v>
      </c>
      <c r="AT112" s="392">
        <f t="shared" si="398"/>
        <v>2</v>
      </c>
      <c r="AU112" s="68">
        <f t="shared" si="399"/>
        <v>8</v>
      </c>
      <c r="AV112" s="76">
        <v>8</v>
      </c>
      <c r="AW112" s="80"/>
      <c r="AX112" s="71"/>
      <c r="AY112" s="71"/>
      <c r="AZ112" s="71"/>
      <c r="BA112" s="72"/>
      <c r="BB112" s="83">
        <f t="shared" si="400"/>
        <v>0</v>
      </c>
      <c r="BC112" s="68">
        <f t="shared" si="373"/>
        <v>27</v>
      </c>
      <c r="BD112" s="81">
        <f t="shared" si="374"/>
        <v>18</v>
      </c>
      <c r="BE112" s="81">
        <f t="shared" si="375"/>
        <v>2</v>
      </c>
      <c r="BF112" s="81">
        <f t="shared" si="376"/>
        <v>3</v>
      </c>
      <c r="BG112" s="81">
        <f t="shared" si="377"/>
        <v>2</v>
      </c>
      <c r="BH112" s="81">
        <f t="shared" si="378"/>
        <v>0</v>
      </c>
      <c r="BI112" s="82">
        <f t="shared" si="379"/>
        <v>2</v>
      </c>
      <c r="BJ112" s="83">
        <f t="shared" si="380"/>
        <v>9</v>
      </c>
      <c r="BK112" s="68">
        <f t="shared" si="381"/>
        <v>30</v>
      </c>
      <c r="BL112" s="81">
        <f t="shared" si="382"/>
        <v>26</v>
      </c>
      <c r="BM112" s="81">
        <f t="shared" si="383"/>
        <v>2</v>
      </c>
      <c r="BN112" s="81">
        <f t="shared" si="384"/>
        <v>1</v>
      </c>
      <c r="BO112" s="81">
        <f t="shared" si="385"/>
        <v>1</v>
      </c>
      <c r="BP112" s="81">
        <f t="shared" si="386"/>
        <v>0</v>
      </c>
      <c r="BQ112" s="82">
        <f t="shared" si="387"/>
        <v>0</v>
      </c>
      <c r="BR112" s="83">
        <f t="shared" si="388"/>
        <v>4</v>
      </c>
      <c r="BS112" s="84"/>
      <c r="BU112" s="1">
        <f t="shared" si="214"/>
        <v>57</v>
      </c>
      <c r="BV112" s="1">
        <f t="shared" si="333"/>
        <v>13</v>
      </c>
    </row>
    <row r="113" spans="1:74" ht="36" customHeight="1" thickBot="1" x14ac:dyDescent="0.3">
      <c r="A113" s="221" t="s">
        <v>36</v>
      </c>
      <c r="B113" s="241" t="s">
        <v>75</v>
      </c>
      <c r="C113" s="241" t="s">
        <v>144</v>
      </c>
      <c r="D113" s="242" t="s">
        <v>92</v>
      </c>
      <c r="E113" s="224" t="s">
        <v>91</v>
      </c>
      <c r="F113" s="225" t="s">
        <v>15</v>
      </c>
      <c r="G113" s="68">
        <f t="shared" si="389"/>
        <v>30</v>
      </c>
      <c r="H113" s="69">
        <v>22</v>
      </c>
      <c r="I113" s="70">
        <v>2</v>
      </c>
      <c r="J113" s="71">
        <v>2</v>
      </c>
      <c r="K113" s="71"/>
      <c r="L113" s="71">
        <v>2</v>
      </c>
      <c r="M113" s="72">
        <v>2</v>
      </c>
      <c r="N113" s="83">
        <f t="shared" si="390"/>
        <v>8</v>
      </c>
      <c r="O113" s="68">
        <f t="shared" si="391"/>
        <v>24</v>
      </c>
      <c r="P113" s="73">
        <v>23</v>
      </c>
      <c r="Q113" s="74">
        <v>1</v>
      </c>
      <c r="R113" s="75"/>
      <c r="S113" s="75"/>
      <c r="T113" s="75"/>
      <c r="U113" s="73"/>
      <c r="V113" s="387">
        <f t="shared" si="392"/>
        <v>1</v>
      </c>
      <c r="W113" s="68">
        <f t="shared" si="393"/>
        <v>24</v>
      </c>
      <c r="X113" s="76">
        <v>19</v>
      </c>
      <c r="Y113" s="77">
        <v>4</v>
      </c>
      <c r="Z113" s="78">
        <v>1</v>
      </c>
      <c r="AA113" s="78"/>
      <c r="AB113" s="78"/>
      <c r="AC113" s="79"/>
      <c r="AD113" s="83">
        <f t="shared" si="394"/>
        <v>5</v>
      </c>
      <c r="AE113" s="68">
        <f t="shared" si="395"/>
        <v>23</v>
      </c>
      <c r="AF113" s="76">
        <v>21</v>
      </c>
      <c r="AG113" s="77">
        <v>2</v>
      </c>
      <c r="AH113" s="78"/>
      <c r="AI113" s="78"/>
      <c r="AJ113" s="78"/>
      <c r="AK113" s="79"/>
      <c r="AL113" s="387">
        <f t="shared" si="396"/>
        <v>2</v>
      </c>
      <c r="AM113" s="68">
        <f t="shared" si="397"/>
        <v>18</v>
      </c>
      <c r="AN113" s="76">
        <v>13</v>
      </c>
      <c r="AO113" s="74">
        <v>2</v>
      </c>
      <c r="AP113" s="75">
        <v>2</v>
      </c>
      <c r="AQ113" s="75"/>
      <c r="AR113" s="75">
        <v>1</v>
      </c>
      <c r="AS113" s="73"/>
      <c r="AT113" s="392">
        <f t="shared" si="398"/>
        <v>5</v>
      </c>
      <c r="AU113" s="68">
        <f t="shared" si="399"/>
        <v>24</v>
      </c>
      <c r="AV113" s="76">
        <v>22</v>
      </c>
      <c r="AW113" s="80">
        <v>1</v>
      </c>
      <c r="AX113" s="71"/>
      <c r="AY113" s="71">
        <v>1</v>
      </c>
      <c r="AZ113" s="71"/>
      <c r="BA113" s="72"/>
      <c r="BB113" s="83">
        <f t="shared" si="400"/>
        <v>2</v>
      </c>
      <c r="BC113" s="68">
        <f t="shared" si="373"/>
        <v>72</v>
      </c>
      <c r="BD113" s="81">
        <f t="shared" si="374"/>
        <v>54</v>
      </c>
      <c r="BE113" s="81">
        <f t="shared" si="375"/>
        <v>8</v>
      </c>
      <c r="BF113" s="81">
        <f t="shared" si="376"/>
        <v>5</v>
      </c>
      <c r="BG113" s="81">
        <f t="shared" si="377"/>
        <v>0</v>
      </c>
      <c r="BH113" s="81">
        <f t="shared" si="378"/>
        <v>3</v>
      </c>
      <c r="BI113" s="82">
        <f t="shared" si="379"/>
        <v>2</v>
      </c>
      <c r="BJ113" s="83">
        <f t="shared" si="380"/>
        <v>18</v>
      </c>
      <c r="BK113" s="68">
        <f t="shared" si="381"/>
        <v>71</v>
      </c>
      <c r="BL113" s="81">
        <f t="shared" si="382"/>
        <v>66</v>
      </c>
      <c r="BM113" s="81">
        <f t="shared" si="383"/>
        <v>4</v>
      </c>
      <c r="BN113" s="81">
        <f t="shared" si="384"/>
        <v>0</v>
      </c>
      <c r="BO113" s="81">
        <f t="shared" si="385"/>
        <v>1</v>
      </c>
      <c r="BP113" s="81">
        <f t="shared" si="386"/>
        <v>0</v>
      </c>
      <c r="BQ113" s="82">
        <f t="shared" si="387"/>
        <v>0</v>
      </c>
      <c r="BR113" s="83">
        <f t="shared" si="388"/>
        <v>5</v>
      </c>
      <c r="BS113" s="84"/>
      <c r="BU113" s="1">
        <f t="shared" si="214"/>
        <v>143</v>
      </c>
      <c r="BV113" s="1">
        <f t="shared" si="333"/>
        <v>23</v>
      </c>
    </row>
    <row r="114" spans="1:74" ht="36" customHeight="1" thickBot="1" x14ac:dyDescent="0.3">
      <c r="A114" s="221" t="s">
        <v>36</v>
      </c>
      <c r="B114" s="241" t="s">
        <v>76</v>
      </c>
      <c r="C114" s="241" t="s">
        <v>181</v>
      </c>
      <c r="D114" s="242" t="s">
        <v>92</v>
      </c>
      <c r="E114" s="224" t="s">
        <v>91</v>
      </c>
      <c r="F114" s="225" t="s">
        <v>15</v>
      </c>
      <c r="G114" s="68">
        <f t="shared" si="389"/>
        <v>3</v>
      </c>
      <c r="H114" s="69">
        <v>3</v>
      </c>
      <c r="I114" s="70"/>
      <c r="J114" s="71"/>
      <c r="K114" s="71"/>
      <c r="L114" s="71"/>
      <c r="M114" s="72"/>
      <c r="N114" s="83">
        <f t="shared" si="390"/>
        <v>0</v>
      </c>
      <c r="O114" s="68">
        <f t="shared" si="391"/>
        <v>5</v>
      </c>
      <c r="P114" s="73">
        <v>5</v>
      </c>
      <c r="Q114" s="74"/>
      <c r="R114" s="75"/>
      <c r="S114" s="75"/>
      <c r="T114" s="75"/>
      <c r="U114" s="73"/>
      <c r="V114" s="387">
        <f t="shared" si="392"/>
        <v>0</v>
      </c>
      <c r="W114" s="68">
        <f t="shared" si="393"/>
        <v>5</v>
      </c>
      <c r="X114" s="76">
        <v>2</v>
      </c>
      <c r="Y114" s="77">
        <v>1</v>
      </c>
      <c r="Z114" s="78"/>
      <c r="AA114" s="78"/>
      <c r="AB114" s="78"/>
      <c r="AC114" s="79">
        <v>2</v>
      </c>
      <c r="AD114" s="83">
        <f t="shared" si="394"/>
        <v>3</v>
      </c>
      <c r="AE114" s="68">
        <f t="shared" si="395"/>
        <v>4</v>
      </c>
      <c r="AF114" s="76">
        <v>4</v>
      </c>
      <c r="AG114" s="77"/>
      <c r="AH114" s="78"/>
      <c r="AI114" s="78"/>
      <c r="AJ114" s="78"/>
      <c r="AK114" s="79"/>
      <c r="AL114" s="387">
        <f t="shared" si="396"/>
        <v>0</v>
      </c>
      <c r="AM114" s="68">
        <f t="shared" si="397"/>
        <v>3</v>
      </c>
      <c r="AN114" s="76">
        <v>3</v>
      </c>
      <c r="AO114" s="74"/>
      <c r="AP114" s="75"/>
      <c r="AQ114" s="75"/>
      <c r="AR114" s="75"/>
      <c r="AS114" s="73"/>
      <c r="AT114" s="392">
        <f t="shared" si="398"/>
        <v>0</v>
      </c>
      <c r="AU114" s="68">
        <f t="shared" si="399"/>
        <v>4</v>
      </c>
      <c r="AV114" s="76">
        <v>4</v>
      </c>
      <c r="AW114" s="80"/>
      <c r="AX114" s="71"/>
      <c r="AY114" s="71"/>
      <c r="AZ114" s="71"/>
      <c r="BA114" s="72"/>
      <c r="BB114" s="83">
        <f t="shared" si="400"/>
        <v>0</v>
      </c>
      <c r="BC114" s="68">
        <f t="shared" si="373"/>
        <v>11</v>
      </c>
      <c r="BD114" s="81">
        <f t="shared" si="374"/>
        <v>8</v>
      </c>
      <c r="BE114" s="81">
        <f t="shared" si="375"/>
        <v>1</v>
      </c>
      <c r="BF114" s="81">
        <f t="shared" si="376"/>
        <v>0</v>
      </c>
      <c r="BG114" s="81">
        <f t="shared" si="377"/>
        <v>0</v>
      </c>
      <c r="BH114" s="81">
        <f t="shared" si="378"/>
        <v>0</v>
      </c>
      <c r="BI114" s="82">
        <f t="shared" si="379"/>
        <v>2</v>
      </c>
      <c r="BJ114" s="83">
        <f t="shared" si="380"/>
        <v>3</v>
      </c>
      <c r="BK114" s="68">
        <f t="shared" si="381"/>
        <v>13</v>
      </c>
      <c r="BL114" s="81">
        <f t="shared" si="382"/>
        <v>13</v>
      </c>
      <c r="BM114" s="81">
        <f t="shared" si="383"/>
        <v>0</v>
      </c>
      <c r="BN114" s="81">
        <f t="shared" si="384"/>
        <v>0</v>
      </c>
      <c r="BO114" s="81">
        <f t="shared" si="385"/>
        <v>0</v>
      </c>
      <c r="BP114" s="81">
        <f t="shared" si="386"/>
        <v>0</v>
      </c>
      <c r="BQ114" s="82">
        <f t="shared" si="387"/>
        <v>0</v>
      </c>
      <c r="BR114" s="83">
        <f t="shared" si="388"/>
        <v>0</v>
      </c>
      <c r="BS114" s="84"/>
      <c r="BU114" s="1">
        <f t="shared" si="214"/>
        <v>24</v>
      </c>
      <c r="BV114" s="1">
        <f t="shared" si="333"/>
        <v>3</v>
      </c>
    </row>
    <row r="115" spans="1:74" ht="36" customHeight="1" thickBot="1" x14ac:dyDescent="0.3">
      <c r="A115" s="221" t="s">
        <v>36</v>
      </c>
      <c r="B115" s="241" t="s">
        <v>77</v>
      </c>
      <c r="C115" s="241" t="s">
        <v>182</v>
      </c>
      <c r="D115" s="242" t="s">
        <v>92</v>
      </c>
      <c r="E115" s="224" t="s">
        <v>91</v>
      </c>
      <c r="F115" s="225" t="s">
        <v>15</v>
      </c>
      <c r="G115" s="68">
        <f t="shared" si="389"/>
        <v>13</v>
      </c>
      <c r="H115" s="69">
        <v>12</v>
      </c>
      <c r="I115" s="70">
        <v>1</v>
      </c>
      <c r="J115" s="71"/>
      <c r="K115" s="71"/>
      <c r="L115" s="71"/>
      <c r="M115" s="72"/>
      <c r="N115" s="83">
        <f t="shared" si="390"/>
        <v>1</v>
      </c>
      <c r="O115" s="68">
        <f t="shared" si="391"/>
        <v>19</v>
      </c>
      <c r="P115" s="73">
        <v>15</v>
      </c>
      <c r="Q115" s="74">
        <v>2</v>
      </c>
      <c r="R115" s="75"/>
      <c r="S115" s="75">
        <v>1</v>
      </c>
      <c r="T115" s="75">
        <v>1</v>
      </c>
      <c r="U115" s="73"/>
      <c r="V115" s="387">
        <f t="shared" si="392"/>
        <v>4</v>
      </c>
      <c r="W115" s="68">
        <f t="shared" si="393"/>
        <v>8</v>
      </c>
      <c r="X115" s="76">
        <v>4</v>
      </c>
      <c r="Y115" s="77"/>
      <c r="Z115" s="78">
        <v>1</v>
      </c>
      <c r="AA115" s="78"/>
      <c r="AB115" s="78"/>
      <c r="AC115" s="79">
        <v>3</v>
      </c>
      <c r="AD115" s="83">
        <f t="shared" si="394"/>
        <v>4</v>
      </c>
      <c r="AE115" s="68">
        <f t="shared" si="395"/>
        <v>22</v>
      </c>
      <c r="AF115" s="76">
        <v>22</v>
      </c>
      <c r="AG115" s="77"/>
      <c r="AH115" s="78"/>
      <c r="AI115" s="78"/>
      <c r="AJ115" s="78"/>
      <c r="AK115" s="79"/>
      <c r="AL115" s="387">
        <f t="shared" si="396"/>
        <v>0</v>
      </c>
      <c r="AM115" s="68">
        <f t="shared" si="397"/>
        <v>11</v>
      </c>
      <c r="AN115" s="76">
        <v>10</v>
      </c>
      <c r="AO115" s="74"/>
      <c r="AP115" s="75">
        <v>1</v>
      </c>
      <c r="AQ115" s="75"/>
      <c r="AR115" s="75"/>
      <c r="AS115" s="73"/>
      <c r="AT115" s="392">
        <f t="shared" si="398"/>
        <v>1</v>
      </c>
      <c r="AU115" s="68">
        <f t="shared" si="399"/>
        <v>19</v>
      </c>
      <c r="AV115" s="76">
        <v>18</v>
      </c>
      <c r="AW115" s="80"/>
      <c r="AX115" s="71"/>
      <c r="AY115" s="71"/>
      <c r="AZ115" s="71"/>
      <c r="BA115" s="72">
        <v>1</v>
      </c>
      <c r="BB115" s="83">
        <f t="shared" si="400"/>
        <v>1</v>
      </c>
      <c r="BC115" s="68">
        <f t="shared" si="373"/>
        <v>32</v>
      </c>
      <c r="BD115" s="81">
        <f t="shared" si="374"/>
        <v>26</v>
      </c>
      <c r="BE115" s="81">
        <f t="shared" si="375"/>
        <v>1</v>
      </c>
      <c r="BF115" s="81">
        <f t="shared" si="376"/>
        <v>2</v>
      </c>
      <c r="BG115" s="81">
        <f t="shared" si="377"/>
        <v>0</v>
      </c>
      <c r="BH115" s="81">
        <f t="shared" si="378"/>
        <v>0</v>
      </c>
      <c r="BI115" s="82">
        <f t="shared" si="379"/>
        <v>3</v>
      </c>
      <c r="BJ115" s="83">
        <f t="shared" si="380"/>
        <v>6</v>
      </c>
      <c r="BK115" s="68">
        <f t="shared" si="381"/>
        <v>60</v>
      </c>
      <c r="BL115" s="81">
        <f t="shared" si="382"/>
        <v>55</v>
      </c>
      <c r="BM115" s="81">
        <f t="shared" si="383"/>
        <v>2</v>
      </c>
      <c r="BN115" s="81">
        <f t="shared" si="384"/>
        <v>0</v>
      </c>
      <c r="BO115" s="81">
        <f t="shared" si="385"/>
        <v>1</v>
      </c>
      <c r="BP115" s="81">
        <f t="shared" si="386"/>
        <v>1</v>
      </c>
      <c r="BQ115" s="82">
        <f t="shared" si="387"/>
        <v>1</v>
      </c>
      <c r="BR115" s="83">
        <f t="shared" si="388"/>
        <v>5</v>
      </c>
      <c r="BS115" s="84"/>
      <c r="BU115" s="1">
        <f t="shared" si="214"/>
        <v>92</v>
      </c>
      <c r="BV115" s="1">
        <f t="shared" si="333"/>
        <v>11</v>
      </c>
    </row>
    <row r="116" spans="1:74" ht="36" customHeight="1" thickBot="1" x14ac:dyDescent="0.3">
      <c r="A116" s="221" t="s">
        <v>36</v>
      </c>
      <c r="B116" s="241" t="s">
        <v>78</v>
      </c>
      <c r="C116" s="241" t="s">
        <v>108</v>
      </c>
      <c r="D116" s="242" t="s">
        <v>92</v>
      </c>
      <c r="E116" s="224" t="s">
        <v>91</v>
      </c>
      <c r="F116" s="225" t="s">
        <v>15</v>
      </c>
      <c r="G116" s="68">
        <f t="shared" si="389"/>
        <v>19</v>
      </c>
      <c r="H116" s="69">
        <v>9</v>
      </c>
      <c r="I116" s="70">
        <v>8</v>
      </c>
      <c r="J116" s="71">
        <v>2</v>
      </c>
      <c r="K116" s="71"/>
      <c r="L116" s="71"/>
      <c r="M116" s="72"/>
      <c r="N116" s="83">
        <f t="shared" si="390"/>
        <v>10</v>
      </c>
      <c r="O116" s="68">
        <f t="shared" si="391"/>
        <v>25</v>
      </c>
      <c r="P116" s="73">
        <v>25</v>
      </c>
      <c r="Q116" s="74"/>
      <c r="R116" s="75"/>
      <c r="S116" s="75"/>
      <c r="T116" s="75"/>
      <c r="U116" s="73"/>
      <c r="V116" s="387">
        <f t="shared" si="392"/>
        <v>0</v>
      </c>
      <c r="W116" s="68">
        <f t="shared" si="393"/>
        <v>20</v>
      </c>
      <c r="X116" s="76">
        <v>20</v>
      </c>
      <c r="Y116" s="77"/>
      <c r="Z116" s="78"/>
      <c r="AA116" s="78"/>
      <c r="AB116" s="78"/>
      <c r="AC116" s="79"/>
      <c r="AD116" s="83">
        <f t="shared" si="394"/>
        <v>0</v>
      </c>
      <c r="AE116" s="68">
        <f t="shared" si="395"/>
        <v>28</v>
      </c>
      <c r="AF116" s="76">
        <v>28</v>
      </c>
      <c r="AG116" s="77"/>
      <c r="AH116" s="78"/>
      <c r="AI116" s="78"/>
      <c r="AJ116" s="78"/>
      <c r="AK116" s="79"/>
      <c r="AL116" s="387">
        <f t="shared" si="396"/>
        <v>0</v>
      </c>
      <c r="AM116" s="68">
        <f t="shared" si="397"/>
        <v>14</v>
      </c>
      <c r="AN116" s="76">
        <v>14</v>
      </c>
      <c r="AO116" s="74"/>
      <c r="AP116" s="75"/>
      <c r="AQ116" s="75"/>
      <c r="AR116" s="75"/>
      <c r="AS116" s="73"/>
      <c r="AT116" s="392">
        <f t="shared" si="398"/>
        <v>0</v>
      </c>
      <c r="AU116" s="68">
        <f t="shared" si="399"/>
        <v>13</v>
      </c>
      <c r="AV116" s="76">
        <v>13</v>
      </c>
      <c r="AW116" s="80"/>
      <c r="AX116" s="71"/>
      <c r="AY116" s="71"/>
      <c r="AZ116" s="71"/>
      <c r="BA116" s="72"/>
      <c r="BB116" s="83">
        <f t="shared" si="400"/>
        <v>0</v>
      </c>
      <c r="BC116" s="68">
        <f t="shared" si="373"/>
        <v>53</v>
      </c>
      <c r="BD116" s="81">
        <f t="shared" si="374"/>
        <v>43</v>
      </c>
      <c r="BE116" s="81">
        <f t="shared" si="375"/>
        <v>8</v>
      </c>
      <c r="BF116" s="81">
        <f t="shared" si="376"/>
        <v>2</v>
      </c>
      <c r="BG116" s="81">
        <f t="shared" si="377"/>
        <v>0</v>
      </c>
      <c r="BH116" s="81">
        <f t="shared" si="378"/>
        <v>0</v>
      </c>
      <c r="BI116" s="82">
        <f t="shared" si="379"/>
        <v>0</v>
      </c>
      <c r="BJ116" s="83">
        <f t="shared" si="380"/>
        <v>10</v>
      </c>
      <c r="BK116" s="68">
        <f t="shared" si="381"/>
        <v>66</v>
      </c>
      <c r="BL116" s="81">
        <f t="shared" si="382"/>
        <v>66</v>
      </c>
      <c r="BM116" s="81">
        <f t="shared" si="383"/>
        <v>0</v>
      </c>
      <c r="BN116" s="81">
        <f t="shared" si="384"/>
        <v>0</v>
      </c>
      <c r="BO116" s="81">
        <f t="shared" si="385"/>
        <v>0</v>
      </c>
      <c r="BP116" s="81">
        <f t="shared" si="386"/>
        <v>0</v>
      </c>
      <c r="BQ116" s="82">
        <f t="shared" si="387"/>
        <v>0</v>
      </c>
      <c r="BR116" s="83">
        <f t="shared" si="388"/>
        <v>0</v>
      </c>
      <c r="BS116" s="84"/>
      <c r="BU116" s="1">
        <f t="shared" si="214"/>
        <v>119</v>
      </c>
      <c r="BV116" s="1">
        <f t="shared" si="333"/>
        <v>10</v>
      </c>
    </row>
    <row r="117" spans="1:74" ht="36" customHeight="1" thickBot="1" x14ac:dyDescent="0.3">
      <c r="A117" s="221" t="s">
        <v>36</v>
      </c>
      <c r="B117" s="241" t="s">
        <v>79</v>
      </c>
      <c r="C117" s="245" t="s">
        <v>183</v>
      </c>
      <c r="D117" s="223" t="s">
        <v>92</v>
      </c>
      <c r="E117" s="224" t="s">
        <v>91</v>
      </c>
      <c r="F117" s="225" t="s">
        <v>15</v>
      </c>
      <c r="G117" s="68">
        <f t="shared" si="389"/>
        <v>7</v>
      </c>
      <c r="H117" s="69">
        <v>5</v>
      </c>
      <c r="I117" s="70">
        <v>1</v>
      </c>
      <c r="J117" s="71">
        <v>1</v>
      </c>
      <c r="K117" s="71"/>
      <c r="L117" s="71"/>
      <c r="M117" s="72"/>
      <c r="N117" s="83">
        <f t="shared" si="390"/>
        <v>2</v>
      </c>
      <c r="O117" s="68">
        <f t="shared" si="391"/>
        <v>8</v>
      </c>
      <c r="P117" s="73">
        <v>6</v>
      </c>
      <c r="Q117" s="74">
        <v>1</v>
      </c>
      <c r="R117" s="75"/>
      <c r="S117" s="75">
        <v>1</v>
      </c>
      <c r="T117" s="75"/>
      <c r="U117" s="73"/>
      <c r="V117" s="387">
        <f t="shared" si="392"/>
        <v>2</v>
      </c>
      <c r="W117" s="68">
        <f t="shared" si="393"/>
        <v>3</v>
      </c>
      <c r="X117" s="76">
        <v>3</v>
      </c>
      <c r="Y117" s="74"/>
      <c r="Z117" s="75"/>
      <c r="AA117" s="78"/>
      <c r="AB117" s="78"/>
      <c r="AC117" s="79"/>
      <c r="AD117" s="83">
        <f t="shared" si="394"/>
        <v>0</v>
      </c>
      <c r="AE117" s="68">
        <f t="shared" si="395"/>
        <v>9</v>
      </c>
      <c r="AF117" s="76">
        <v>8</v>
      </c>
      <c r="AG117" s="77">
        <v>1</v>
      </c>
      <c r="AH117" s="71"/>
      <c r="AI117" s="78"/>
      <c r="AJ117" s="78"/>
      <c r="AK117" s="79"/>
      <c r="AL117" s="387">
        <f t="shared" si="396"/>
        <v>1</v>
      </c>
      <c r="AM117" s="68">
        <f t="shared" si="397"/>
        <v>6</v>
      </c>
      <c r="AN117" s="76">
        <v>2</v>
      </c>
      <c r="AO117" s="74">
        <v>4</v>
      </c>
      <c r="AP117" s="75"/>
      <c r="AQ117" s="75"/>
      <c r="AR117" s="75"/>
      <c r="AS117" s="73"/>
      <c r="AT117" s="392">
        <f t="shared" si="398"/>
        <v>4</v>
      </c>
      <c r="AU117" s="68">
        <f t="shared" si="399"/>
        <v>7</v>
      </c>
      <c r="AV117" s="76">
        <v>5</v>
      </c>
      <c r="AW117" s="80">
        <v>1</v>
      </c>
      <c r="AX117" s="71">
        <v>1</v>
      </c>
      <c r="AY117" s="71"/>
      <c r="AZ117" s="71"/>
      <c r="BA117" s="72"/>
      <c r="BB117" s="83">
        <f t="shared" si="400"/>
        <v>2</v>
      </c>
      <c r="BC117" s="68">
        <f t="shared" si="373"/>
        <v>16</v>
      </c>
      <c r="BD117" s="81">
        <f t="shared" si="374"/>
        <v>10</v>
      </c>
      <c r="BE117" s="81">
        <f t="shared" si="375"/>
        <v>5</v>
      </c>
      <c r="BF117" s="81">
        <f t="shared" si="376"/>
        <v>1</v>
      </c>
      <c r="BG117" s="81">
        <f t="shared" si="377"/>
        <v>0</v>
      </c>
      <c r="BH117" s="81">
        <f t="shared" si="378"/>
        <v>0</v>
      </c>
      <c r="BI117" s="82">
        <f t="shared" si="379"/>
        <v>0</v>
      </c>
      <c r="BJ117" s="83">
        <f t="shared" si="380"/>
        <v>6</v>
      </c>
      <c r="BK117" s="68">
        <f t="shared" si="381"/>
        <v>24</v>
      </c>
      <c r="BL117" s="81">
        <f t="shared" si="382"/>
        <v>19</v>
      </c>
      <c r="BM117" s="81">
        <f t="shared" si="383"/>
        <v>3</v>
      </c>
      <c r="BN117" s="81">
        <f t="shared" si="384"/>
        <v>1</v>
      </c>
      <c r="BO117" s="81">
        <f t="shared" si="385"/>
        <v>1</v>
      </c>
      <c r="BP117" s="81">
        <f t="shared" si="386"/>
        <v>0</v>
      </c>
      <c r="BQ117" s="82">
        <f t="shared" si="387"/>
        <v>0</v>
      </c>
      <c r="BR117" s="83">
        <f t="shared" si="388"/>
        <v>5</v>
      </c>
      <c r="BS117" s="84"/>
      <c r="BU117" s="1">
        <f t="shared" si="214"/>
        <v>40</v>
      </c>
      <c r="BV117" s="1">
        <f t="shared" si="333"/>
        <v>11</v>
      </c>
    </row>
    <row r="118" spans="1:74" ht="36" customHeight="1" thickBot="1" x14ac:dyDescent="0.3">
      <c r="A118" s="221" t="s">
        <v>36</v>
      </c>
      <c r="B118" s="241" t="s">
        <v>80</v>
      </c>
      <c r="C118" s="241" t="s">
        <v>184</v>
      </c>
      <c r="D118" s="223" t="s">
        <v>92</v>
      </c>
      <c r="E118" s="224" t="s">
        <v>91</v>
      </c>
      <c r="F118" s="225" t="s">
        <v>15</v>
      </c>
      <c r="G118" s="68">
        <f t="shared" ref="G118:G125" si="475">H118+N118</f>
        <v>23</v>
      </c>
      <c r="H118" s="69">
        <v>17</v>
      </c>
      <c r="I118" s="70">
        <v>1</v>
      </c>
      <c r="J118" s="71">
        <v>4</v>
      </c>
      <c r="K118" s="71">
        <v>1</v>
      </c>
      <c r="L118" s="71"/>
      <c r="M118" s="72"/>
      <c r="N118" s="83">
        <f t="shared" ref="N118:N125" si="476">SUM(I118:M118)</f>
        <v>6</v>
      </c>
      <c r="O118" s="68">
        <f t="shared" ref="O118:O125" si="477">P118+V118</f>
        <v>23</v>
      </c>
      <c r="P118" s="73">
        <v>19</v>
      </c>
      <c r="Q118" s="74">
        <v>2</v>
      </c>
      <c r="R118" s="75">
        <v>1</v>
      </c>
      <c r="S118" s="75"/>
      <c r="T118" s="75"/>
      <c r="U118" s="73">
        <v>1</v>
      </c>
      <c r="V118" s="387">
        <f t="shared" ref="V118:V125" si="478">SUM(Q118:U118)</f>
        <v>4</v>
      </c>
      <c r="W118" s="68">
        <f t="shared" ref="W118:W125" si="479">X118+AD118</f>
        <v>25</v>
      </c>
      <c r="X118" s="76">
        <v>17</v>
      </c>
      <c r="Y118" s="77">
        <v>4</v>
      </c>
      <c r="Z118" s="78"/>
      <c r="AA118" s="78"/>
      <c r="AB118" s="78"/>
      <c r="AC118" s="79">
        <v>4</v>
      </c>
      <c r="AD118" s="83">
        <f t="shared" ref="AD118:AD125" si="480">SUM(Y118:AC118)</f>
        <v>8</v>
      </c>
      <c r="AE118" s="68">
        <f t="shared" ref="AE118:AE125" si="481">AF118+AL118</f>
        <v>21</v>
      </c>
      <c r="AF118" s="76">
        <v>20</v>
      </c>
      <c r="AG118" s="77"/>
      <c r="AH118" s="78"/>
      <c r="AI118" s="78">
        <v>1</v>
      </c>
      <c r="AJ118" s="78"/>
      <c r="AK118" s="79"/>
      <c r="AL118" s="387">
        <f t="shared" ref="AL118:AL125" si="482">SUM(AG118:AK118)</f>
        <v>1</v>
      </c>
      <c r="AM118" s="68">
        <f t="shared" ref="AM118:AM125" si="483">AN118+AT118</f>
        <v>26</v>
      </c>
      <c r="AN118" s="76">
        <v>17</v>
      </c>
      <c r="AO118" s="74">
        <v>6</v>
      </c>
      <c r="AP118" s="75">
        <v>1</v>
      </c>
      <c r="AQ118" s="75">
        <v>2</v>
      </c>
      <c r="AR118" s="75"/>
      <c r="AS118" s="73"/>
      <c r="AT118" s="392">
        <f t="shared" ref="AT118:AT125" si="484">SUM(AO118:AS118)</f>
        <v>9</v>
      </c>
      <c r="AU118" s="68">
        <f t="shared" ref="AU118:AU125" si="485">AV118+BB118</f>
        <v>24</v>
      </c>
      <c r="AV118" s="76">
        <v>23</v>
      </c>
      <c r="AW118" s="80">
        <v>1</v>
      </c>
      <c r="AX118" s="71"/>
      <c r="AY118" s="71"/>
      <c r="AZ118" s="71"/>
      <c r="BA118" s="72"/>
      <c r="BB118" s="83">
        <f t="shared" ref="BB118:BB125" si="486">SUM(AW118:BA118)</f>
        <v>1</v>
      </c>
      <c r="BC118" s="68">
        <f t="shared" ref="BC118:BC125" si="487">G118+W118+AM118</f>
        <v>74</v>
      </c>
      <c r="BD118" s="81">
        <f t="shared" ref="BD118:BD125" si="488">H118+X118+AN118</f>
        <v>51</v>
      </c>
      <c r="BE118" s="81">
        <f t="shared" ref="BE118:BE125" si="489">I118+Y118+AO118</f>
        <v>11</v>
      </c>
      <c r="BF118" s="81">
        <f t="shared" ref="BF118:BF125" si="490">J118+Z118+AP118</f>
        <v>5</v>
      </c>
      <c r="BG118" s="81">
        <f t="shared" ref="BG118:BG125" si="491">K118+AA118+AQ118</f>
        <v>3</v>
      </c>
      <c r="BH118" s="81">
        <f t="shared" ref="BH118:BH125" si="492">L118+AB118+AR118</f>
        <v>0</v>
      </c>
      <c r="BI118" s="82">
        <f t="shared" ref="BI118:BI125" si="493">M118+AC118+AS118</f>
        <v>4</v>
      </c>
      <c r="BJ118" s="83">
        <f t="shared" ref="BJ118:BJ125" si="494">N118+AD118+AT118</f>
        <v>23</v>
      </c>
      <c r="BK118" s="68">
        <f t="shared" ref="BK118:BK125" si="495">O118+AE118+AU118</f>
        <v>68</v>
      </c>
      <c r="BL118" s="81">
        <f t="shared" ref="BL118:BL125" si="496">P118+AF118+AV118</f>
        <v>62</v>
      </c>
      <c r="BM118" s="81">
        <f t="shared" ref="BM118:BM125" si="497">Q118+AG118+AW118</f>
        <v>3</v>
      </c>
      <c r="BN118" s="81">
        <f t="shared" ref="BN118:BN125" si="498">R118+AH118+AX118</f>
        <v>1</v>
      </c>
      <c r="BO118" s="81">
        <f t="shared" ref="BO118:BO125" si="499">S118+AI118+AY118</f>
        <v>1</v>
      </c>
      <c r="BP118" s="81">
        <f t="shared" ref="BP118:BP125" si="500">T118+AJ118+AZ118</f>
        <v>0</v>
      </c>
      <c r="BQ118" s="82">
        <f t="shared" ref="BQ118:BQ125" si="501">U118+AK118+BA118</f>
        <v>1</v>
      </c>
      <c r="BR118" s="83">
        <f t="shared" ref="BR118:BR125" si="502">V118+AL118+BB118</f>
        <v>6</v>
      </c>
      <c r="BS118" s="84"/>
      <c r="BU118" s="1"/>
      <c r="BV118" s="1"/>
    </row>
    <row r="119" spans="1:74" ht="36" customHeight="1" thickBot="1" x14ac:dyDescent="0.3">
      <c r="A119" s="221" t="s">
        <v>36</v>
      </c>
      <c r="B119" s="241" t="s">
        <v>82</v>
      </c>
      <c r="C119" s="241" t="s">
        <v>185</v>
      </c>
      <c r="D119" s="223" t="s">
        <v>92</v>
      </c>
      <c r="E119" s="224" t="s">
        <v>91</v>
      </c>
      <c r="F119" s="225" t="s">
        <v>15</v>
      </c>
      <c r="G119" s="68">
        <f t="shared" si="475"/>
        <v>31</v>
      </c>
      <c r="H119" s="69">
        <v>21</v>
      </c>
      <c r="I119" s="53">
        <v>7</v>
      </c>
      <c r="J119" s="54">
        <v>1</v>
      </c>
      <c r="K119" s="54"/>
      <c r="L119" s="54">
        <v>2</v>
      </c>
      <c r="M119" s="72"/>
      <c r="N119" s="83">
        <f t="shared" si="476"/>
        <v>10</v>
      </c>
      <c r="O119" s="68">
        <f t="shared" si="477"/>
        <v>22</v>
      </c>
      <c r="P119" s="73">
        <v>22</v>
      </c>
      <c r="Q119" s="74"/>
      <c r="R119" s="75"/>
      <c r="S119" s="75"/>
      <c r="T119" s="75"/>
      <c r="U119" s="73"/>
      <c r="V119" s="387">
        <f t="shared" si="478"/>
        <v>0</v>
      </c>
      <c r="W119" s="68">
        <f t="shared" si="479"/>
        <v>24</v>
      </c>
      <c r="X119" s="76">
        <v>7</v>
      </c>
      <c r="Y119" s="60">
        <v>2</v>
      </c>
      <c r="Z119" s="61">
        <v>5</v>
      </c>
      <c r="AA119" s="61">
        <v>5</v>
      </c>
      <c r="AB119" s="61">
        <v>5</v>
      </c>
      <c r="AC119" s="79"/>
      <c r="AD119" s="83">
        <f t="shared" si="480"/>
        <v>17</v>
      </c>
      <c r="AE119" s="68">
        <f t="shared" si="481"/>
        <v>22</v>
      </c>
      <c r="AF119" s="76">
        <v>11</v>
      </c>
      <c r="AG119" s="60">
        <v>7</v>
      </c>
      <c r="AH119" s="61">
        <v>4</v>
      </c>
      <c r="AI119" s="78"/>
      <c r="AJ119" s="78"/>
      <c r="AK119" s="79"/>
      <c r="AL119" s="387">
        <f t="shared" si="482"/>
        <v>11</v>
      </c>
      <c r="AM119" s="68">
        <f t="shared" si="483"/>
        <v>25</v>
      </c>
      <c r="AN119" s="76">
        <v>14</v>
      </c>
      <c r="AO119" s="57">
        <v>7</v>
      </c>
      <c r="AP119" s="58">
        <v>2</v>
      </c>
      <c r="AQ119" s="58">
        <v>1</v>
      </c>
      <c r="AR119" s="58">
        <v>1</v>
      </c>
      <c r="AS119" s="73"/>
      <c r="AT119" s="392">
        <f t="shared" si="484"/>
        <v>11</v>
      </c>
      <c r="AU119" s="68">
        <f t="shared" si="485"/>
        <v>20</v>
      </c>
      <c r="AV119" s="76">
        <v>15</v>
      </c>
      <c r="AW119" s="80">
        <v>5</v>
      </c>
      <c r="AX119" s="71"/>
      <c r="AY119" s="71"/>
      <c r="AZ119" s="71"/>
      <c r="BA119" s="72"/>
      <c r="BB119" s="83">
        <f t="shared" si="486"/>
        <v>5</v>
      </c>
      <c r="BC119" s="68">
        <f t="shared" si="487"/>
        <v>80</v>
      </c>
      <c r="BD119" s="81">
        <f t="shared" si="488"/>
        <v>42</v>
      </c>
      <c r="BE119" s="81">
        <f t="shared" si="489"/>
        <v>16</v>
      </c>
      <c r="BF119" s="81">
        <f t="shared" si="490"/>
        <v>8</v>
      </c>
      <c r="BG119" s="81">
        <f t="shared" si="491"/>
        <v>6</v>
      </c>
      <c r="BH119" s="81">
        <f t="shared" si="492"/>
        <v>8</v>
      </c>
      <c r="BI119" s="82">
        <f t="shared" si="493"/>
        <v>0</v>
      </c>
      <c r="BJ119" s="83">
        <f t="shared" si="494"/>
        <v>38</v>
      </c>
      <c r="BK119" s="68">
        <f t="shared" si="495"/>
        <v>64</v>
      </c>
      <c r="BL119" s="81">
        <f t="shared" si="496"/>
        <v>48</v>
      </c>
      <c r="BM119" s="81">
        <f t="shared" si="497"/>
        <v>12</v>
      </c>
      <c r="BN119" s="81">
        <f t="shared" si="498"/>
        <v>4</v>
      </c>
      <c r="BO119" s="81">
        <f t="shared" si="499"/>
        <v>0</v>
      </c>
      <c r="BP119" s="81">
        <f t="shared" si="500"/>
        <v>0</v>
      </c>
      <c r="BQ119" s="82">
        <f t="shared" si="501"/>
        <v>0</v>
      </c>
      <c r="BR119" s="83">
        <f t="shared" si="502"/>
        <v>16</v>
      </c>
      <c r="BS119" s="84"/>
      <c r="BU119" s="1"/>
      <c r="BV119" s="1"/>
    </row>
    <row r="120" spans="1:74" ht="36" customHeight="1" thickBot="1" x14ac:dyDescent="0.3">
      <c r="A120" s="221" t="s">
        <v>36</v>
      </c>
      <c r="B120" s="241" t="s">
        <v>81</v>
      </c>
      <c r="C120" s="241" t="s">
        <v>186</v>
      </c>
      <c r="D120" s="223" t="s">
        <v>92</v>
      </c>
      <c r="E120" s="224" t="s">
        <v>91</v>
      </c>
      <c r="F120" s="225" t="s">
        <v>15</v>
      </c>
      <c r="G120" s="68">
        <f t="shared" si="475"/>
        <v>22</v>
      </c>
      <c r="H120" s="69">
        <v>21</v>
      </c>
      <c r="I120" s="70">
        <v>1</v>
      </c>
      <c r="J120" s="71"/>
      <c r="K120" s="71"/>
      <c r="L120" s="71"/>
      <c r="M120" s="72"/>
      <c r="N120" s="83">
        <f t="shared" si="476"/>
        <v>1</v>
      </c>
      <c r="O120" s="68">
        <f t="shared" si="477"/>
        <v>18</v>
      </c>
      <c r="P120" s="73">
        <v>18</v>
      </c>
      <c r="Q120" s="74"/>
      <c r="R120" s="75"/>
      <c r="S120" s="75"/>
      <c r="T120" s="75"/>
      <c r="U120" s="73"/>
      <c r="V120" s="387">
        <f t="shared" si="478"/>
        <v>0</v>
      </c>
      <c r="W120" s="68">
        <f t="shared" si="479"/>
        <v>12</v>
      </c>
      <c r="X120" s="76">
        <v>10</v>
      </c>
      <c r="Y120" s="77"/>
      <c r="Z120" s="78"/>
      <c r="AA120" s="78"/>
      <c r="AB120" s="78"/>
      <c r="AC120" s="79">
        <v>2</v>
      </c>
      <c r="AD120" s="83">
        <f t="shared" si="480"/>
        <v>2</v>
      </c>
      <c r="AE120" s="68">
        <f t="shared" si="481"/>
        <v>10</v>
      </c>
      <c r="AF120" s="76">
        <v>8</v>
      </c>
      <c r="AG120" s="77"/>
      <c r="AH120" s="78"/>
      <c r="AI120" s="78"/>
      <c r="AJ120" s="78"/>
      <c r="AK120" s="79">
        <v>2</v>
      </c>
      <c r="AL120" s="387">
        <f t="shared" si="482"/>
        <v>2</v>
      </c>
      <c r="AM120" s="68">
        <f t="shared" si="483"/>
        <v>8</v>
      </c>
      <c r="AN120" s="76">
        <v>6</v>
      </c>
      <c r="AO120" s="74">
        <v>1</v>
      </c>
      <c r="AP120" s="75"/>
      <c r="AQ120" s="75"/>
      <c r="AR120" s="75"/>
      <c r="AS120" s="73">
        <v>1</v>
      </c>
      <c r="AT120" s="392">
        <f t="shared" si="484"/>
        <v>2</v>
      </c>
      <c r="AU120" s="68">
        <f t="shared" si="485"/>
        <v>11</v>
      </c>
      <c r="AV120" s="76">
        <v>9</v>
      </c>
      <c r="AW120" s="80"/>
      <c r="AX120" s="71">
        <v>2</v>
      </c>
      <c r="AY120" s="71"/>
      <c r="AZ120" s="71"/>
      <c r="BA120" s="72"/>
      <c r="BB120" s="83">
        <f t="shared" si="486"/>
        <v>2</v>
      </c>
      <c r="BC120" s="68">
        <f t="shared" si="487"/>
        <v>42</v>
      </c>
      <c r="BD120" s="81">
        <f t="shared" si="488"/>
        <v>37</v>
      </c>
      <c r="BE120" s="81">
        <f t="shared" si="489"/>
        <v>2</v>
      </c>
      <c r="BF120" s="81">
        <f t="shared" si="490"/>
        <v>0</v>
      </c>
      <c r="BG120" s="81">
        <f t="shared" si="491"/>
        <v>0</v>
      </c>
      <c r="BH120" s="81">
        <f t="shared" si="492"/>
        <v>0</v>
      </c>
      <c r="BI120" s="82">
        <f t="shared" si="493"/>
        <v>3</v>
      </c>
      <c r="BJ120" s="83">
        <f t="shared" si="494"/>
        <v>5</v>
      </c>
      <c r="BK120" s="68">
        <f t="shared" si="495"/>
        <v>39</v>
      </c>
      <c r="BL120" s="81">
        <f t="shared" si="496"/>
        <v>35</v>
      </c>
      <c r="BM120" s="81">
        <f t="shared" si="497"/>
        <v>0</v>
      </c>
      <c r="BN120" s="81">
        <f t="shared" si="498"/>
        <v>2</v>
      </c>
      <c r="BO120" s="81">
        <f t="shared" si="499"/>
        <v>0</v>
      </c>
      <c r="BP120" s="81">
        <f t="shared" si="500"/>
        <v>0</v>
      </c>
      <c r="BQ120" s="82">
        <f t="shared" si="501"/>
        <v>2</v>
      </c>
      <c r="BR120" s="83">
        <f t="shared" si="502"/>
        <v>4</v>
      </c>
      <c r="BS120" s="84"/>
      <c r="BU120" s="1"/>
      <c r="BV120" s="1"/>
    </row>
    <row r="121" spans="1:74" ht="36" customHeight="1" thickBot="1" x14ac:dyDescent="0.3">
      <c r="A121" s="221" t="s">
        <v>36</v>
      </c>
      <c r="B121" s="241" t="s">
        <v>83</v>
      </c>
      <c r="C121" s="241" t="s">
        <v>187</v>
      </c>
      <c r="D121" s="223" t="s">
        <v>92</v>
      </c>
      <c r="E121" s="224" t="s">
        <v>91</v>
      </c>
      <c r="F121" s="225" t="s">
        <v>15</v>
      </c>
      <c r="G121" s="68">
        <f t="shared" si="475"/>
        <v>13</v>
      </c>
      <c r="H121" s="69">
        <v>8</v>
      </c>
      <c r="I121" s="70">
        <v>5</v>
      </c>
      <c r="J121" s="71"/>
      <c r="K121" s="71"/>
      <c r="L121" s="71"/>
      <c r="M121" s="72"/>
      <c r="N121" s="83">
        <f t="shared" si="476"/>
        <v>5</v>
      </c>
      <c r="O121" s="68">
        <f t="shared" si="477"/>
        <v>10</v>
      </c>
      <c r="P121" s="73">
        <v>7</v>
      </c>
      <c r="Q121" s="74"/>
      <c r="R121" s="75"/>
      <c r="S121" s="75"/>
      <c r="T121" s="75"/>
      <c r="U121" s="73">
        <v>3</v>
      </c>
      <c r="V121" s="387">
        <f t="shared" si="478"/>
        <v>3</v>
      </c>
      <c r="W121" s="68">
        <f t="shared" si="479"/>
        <v>8</v>
      </c>
      <c r="X121" s="76">
        <v>4</v>
      </c>
      <c r="Y121" s="77">
        <v>1</v>
      </c>
      <c r="Z121" s="78"/>
      <c r="AA121" s="78"/>
      <c r="AB121" s="78"/>
      <c r="AC121" s="79">
        <v>3</v>
      </c>
      <c r="AD121" s="83">
        <f t="shared" si="480"/>
        <v>4</v>
      </c>
      <c r="AE121" s="68">
        <f t="shared" si="481"/>
        <v>9</v>
      </c>
      <c r="AF121" s="76">
        <v>8</v>
      </c>
      <c r="AG121" s="77"/>
      <c r="AH121" s="78"/>
      <c r="AI121" s="78"/>
      <c r="AJ121" s="78"/>
      <c r="AK121" s="79">
        <v>1</v>
      </c>
      <c r="AL121" s="387">
        <f t="shared" si="482"/>
        <v>1</v>
      </c>
      <c r="AM121" s="68">
        <f t="shared" si="483"/>
        <v>13</v>
      </c>
      <c r="AN121" s="76">
        <v>4</v>
      </c>
      <c r="AO121" s="74">
        <v>2</v>
      </c>
      <c r="AP121" s="75">
        <v>2</v>
      </c>
      <c r="AQ121" s="75">
        <v>1</v>
      </c>
      <c r="AR121" s="75">
        <v>3</v>
      </c>
      <c r="AS121" s="73">
        <v>1</v>
      </c>
      <c r="AT121" s="392">
        <f t="shared" si="484"/>
        <v>9</v>
      </c>
      <c r="AU121" s="68">
        <f t="shared" si="485"/>
        <v>8</v>
      </c>
      <c r="AV121" s="76">
        <v>7</v>
      </c>
      <c r="AW121" s="80">
        <v>1</v>
      </c>
      <c r="AX121" s="71"/>
      <c r="AY121" s="71"/>
      <c r="AZ121" s="71"/>
      <c r="BA121" s="72"/>
      <c r="BB121" s="83">
        <f t="shared" si="486"/>
        <v>1</v>
      </c>
      <c r="BC121" s="68">
        <f t="shared" si="487"/>
        <v>34</v>
      </c>
      <c r="BD121" s="81">
        <f t="shared" si="488"/>
        <v>16</v>
      </c>
      <c r="BE121" s="81">
        <f t="shared" si="489"/>
        <v>8</v>
      </c>
      <c r="BF121" s="81">
        <f t="shared" si="490"/>
        <v>2</v>
      </c>
      <c r="BG121" s="81">
        <f t="shared" si="491"/>
        <v>1</v>
      </c>
      <c r="BH121" s="81">
        <f t="shared" si="492"/>
        <v>3</v>
      </c>
      <c r="BI121" s="82">
        <f t="shared" si="493"/>
        <v>4</v>
      </c>
      <c r="BJ121" s="83">
        <f t="shared" si="494"/>
        <v>18</v>
      </c>
      <c r="BK121" s="68">
        <f t="shared" si="495"/>
        <v>27</v>
      </c>
      <c r="BL121" s="81">
        <f t="shared" si="496"/>
        <v>22</v>
      </c>
      <c r="BM121" s="81">
        <f t="shared" si="497"/>
        <v>1</v>
      </c>
      <c r="BN121" s="81">
        <f t="shared" si="498"/>
        <v>0</v>
      </c>
      <c r="BO121" s="81">
        <f t="shared" si="499"/>
        <v>0</v>
      </c>
      <c r="BP121" s="81">
        <f t="shared" si="500"/>
        <v>0</v>
      </c>
      <c r="BQ121" s="82">
        <f t="shared" si="501"/>
        <v>4</v>
      </c>
      <c r="BR121" s="83">
        <f t="shared" si="502"/>
        <v>5</v>
      </c>
      <c r="BS121" s="84"/>
      <c r="BU121" s="1"/>
      <c r="BV121" s="1"/>
    </row>
    <row r="122" spans="1:74" ht="36" customHeight="1" thickBot="1" x14ac:dyDescent="0.3">
      <c r="A122" s="221" t="s">
        <v>36</v>
      </c>
      <c r="B122" s="241" t="s">
        <v>84</v>
      </c>
      <c r="C122" s="241" t="s">
        <v>188</v>
      </c>
      <c r="D122" s="223" t="s">
        <v>92</v>
      </c>
      <c r="E122" s="224" t="s">
        <v>91</v>
      </c>
      <c r="F122" s="225" t="s">
        <v>15</v>
      </c>
      <c r="G122" s="68">
        <f t="shared" si="475"/>
        <v>14</v>
      </c>
      <c r="H122" s="69">
        <v>14</v>
      </c>
      <c r="I122" s="70"/>
      <c r="J122" s="71"/>
      <c r="K122" s="71"/>
      <c r="L122" s="71"/>
      <c r="M122" s="72"/>
      <c r="N122" s="83">
        <f t="shared" si="476"/>
        <v>0</v>
      </c>
      <c r="O122" s="68">
        <f t="shared" si="477"/>
        <v>13</v>
      </c>
      <c r="P122" s="73">
        <v>13</v>
      </c>
      <c r="Q122" s="74"/>
      <c r="R122" s="75"/>
      <c r="S122" s="75"/>
      <c r="T122" s="75"/>
      <c r="U122" s="73"/>
      <c r="V122" s="387">
        <f t="shared" si="478"/>
        <v>0</v>
      </c>
      <c r="W122" s="68">
        <f t="shared" si="479"/>
        <v>23</v>
      </c>
      <c r="X122" s="76">
        <v>22</v>
      </c>
      <c r="Y122" s="77"/>
      <c r="Z122" s="78">
        <v>1</v>
      </c>
      <c r="AA122" s="78"/>
      <c r="AB122" s="78"/>
      <c r="AC122" s="79"/>
      <c r="AD122" s="83">
        <f t="shared" si="480"/>
        <v>1</v>
      </c>
      <c r="AE122" s="68">
        <f t="shared" si="481"/>
        <v>22</v>
      </c>
      <c r="AF122" s="76">
        <v>22</v>
      </c>
      <c r="AG122" s="77"/>
      <c r="AH122" s="78"/>
      <c r="AI122" s="78"/>
      <c r="AJ122" s="78"/>
      <c r="AK122" s="79"/>
      <c r="AL122" s="387">
        <f t="shared" si="482"/>
        <v>0</v>
      </c>
      <c r="AM122" s="68">
        <f t="shared" si="483"/>
        <v>13</v>
      </c>
      <c r="AN122" s="76">
        <v>13</v>
      </c>
      <c r="AO122" s="74"/>
      <c r="AP122" s="75"/>
      <c r="AQ122" s="75"/>
      <c r="AR122" s="75"/>
      <c r="AS122" s="73"/>
      <c r="AT122" s="392">
        <f t="shared" si="484"/>
        <v>0</v>
      </c>
      <c r="AU122" s="68">
        <f t="shared" si="485"/>
        <v>20</v>
      </c>
      <c r="AV122" s="76">
        <v>19</v>
      </c>
      <c r="AW122" s="80"/>
      <c r="AX122" s="71">
        <v>1</v>
      </c>
      <c r="AY122" s="71"/>
      <c r="AZ122" s="71"/>
      <c r="BA122" s="72"/>
      <c r="BB122" s="83">
        <f t="shared" si="486"/>
        <v>1</v>
      </c>
      <c r="BC122" s="68">
        <f t="shared" si="487"/>
        <v>50</v>
      </c>
      <c r="BD122" s="81">
        <f t="shared" si="488"/>
        <v>49</v>
      </c>
      <c r="BE122" s="81">
        <f t="shared" si="489"/>
        <v>0</v>
      </c>
      <c r="BF122" s="81">
        <f t="shared" si="490"/>
        <v>1</v>
      </c>
      <c r="BG122" s="81">
        <f t="shared" si="491"/>
        <v>0</v>
      </c>
      <c r="BH122" s="81">
        <f t="shared" si="492"/>
        <v>0</v>
      </c>
      <c r="BI122" s="82">
        <f t="shared" si="493"/>
        <v>0</v>
      </c>
      <c r="BJ122" s="83">
        <f t="shared" si="494"/>
        <v>1</v>
      </c>
      <c r="BK122" s="68">
        <f t="shared" si="495"/>
        <v>55</v>
      </c>
      <c r="BL122" s="81">
        <f t="shared" si="496"/>
        <v>54</v>
      </c>
      <c r="BM122" s="81">
        <f t="shared" si="497"/>
        <v>0</v>
      </c>
      <c r="BN122" s="81">
        <f t="shared" si="498"/>
        <v>1</v>
      </c>
      <c r="BO122" s="81">
        <f t="shared" si="499"/>
        <v>0</v>
      </c>
      <c r="BP122" s="81">
        <f t="shared" si="500"/>
        <v>0</v>
      </c>
      <c r="BQ122" s="82">
        <f t="shared" si="501"/>
        <v>0</v>
      </c>
      <c r="BR122" s="83">
        <f t="shared" si="502"/>
        <v>1</v>
      </c>
      <c r="BS122" s="84"/>
      <c r="BU122" s="1"/>
      <c r="BV122" s="1"/>
    </row>
    <row r="123" spans="1:74" ht="36" customHeight="1" thickBot="1" x14ac:dyDescent="0.3">
      <c r="A123" s="221" t="s">
        <v>36</v>
      </c>
      <c r="B123" s="241" t="s">
        <v>113</v>
      </c>
      <c r="C123" s="241" t="s">
        <v>189</v>
      </c>
      <c r="D123" s="223" t="s">
        <v>92</v>
      </c>
      <c r="E123" s="224" t="s">
        <v>91</v>
      </c>
      <c r="F123" s="225" t="s">
        <v>15</v>
      </c>
      <c r="G123" s="68">
        <f t="shared" si="475"/>
        <v>17</v>
      </c>
      <c r="H123" s="69">
        <v>13</v>
      </c>
      <c r="I123" s="70">
        <v>3</v>
      </c>
      <c r="J123" s="71"/>
      <c r="K123" s="71"/>
      <c r="L123" s="71"/>
      <c r="M123" s="72">
        <v>1</v>
      </c>
      <c r="N123" s="83">
        <f t="shared" si="476"/>
        <v>4</v>
      </c>
      <c r="O123" s="68">
        <f t="shared" si="477"/>
        <v>20</v>
      </c>
      <c r="P123" s="73">
        <v>18</v>
      </c>
      <c r="Q123" s="74"/>
      <c r="R123" s="75">
        <v>1</v>
      </c>
      <c r="S123" s="75">
        <v>1</v>
      </c>
      <c r="T123" s="75"/>
      <c r="U123" s="73"/>
      <c r="V123" s="387">
        <f t="shared" si="478"/>
        <v>2</v>
      </c>
      <c r="W123" s="68">
        <f t="shared" si="479"/>
        <v>12</v>
      </c>
      <c r="X123" s="76">
        <v>9</v>
      </c>
      <c r="Y123" s="77">
        <v>1</v>
      </c>
      <c r="Z123" s="78"/>
      <c r="AA123" s="78">
        <v>1</v>
      </c>
      <c r="AB123" s="78">
        <v>1</v>
      </c>
      <c r="AC123" s="79"/>
      <c r="AD123" s="83">
        <f t="shared" si="480"/>
        <v>3</v>
      </c>
      <c r="AE123" s="68">
        <f t="shared" si="481"/>
        <v>13</v>
      </c>
      <c r="AF123" s="76">
        <v>13</v>
      </c>
      <c r="AG123" s="77"/>
      <c r="AH123" s="78"/>
      <c r="AI123" s="78"/>
      <c r="AJ123" s="78"/>
      <c r="AK123" s="79"/>
      <c r="AL123" s="387">
        <f t="shared" si="482"/>
        <v>0</v>
      </c>
      <c r="AM123" s="68">
        <f t="shared" si="483"/>
        <v>9</v>
      </c>
      <c r="AN123" s="76">
        <v>7</v>
      </c>
      <c r="AO123" s="74">
        <v>1</v>
      </c>
      <c r="AP123" s="75">
        <v>1</v>
      </c>
      <c r="AQ123" s="75"/>
      <c r="AR123" s="75"/>
      <c r="AS123" s="73"/>
      <c r="AT123" s="392">
        <f t="shared" si="484"/>
        <v>2</v>
      </c>
      <c r="AU123" s="68">
        <f t="shared" si="485"/>
        <v>16</v>
      </c>
      <c r="AV123" s="76">
        <v>16</v>
      </c>
      <c r="AW123" s="80"/>
      <c r="AX123" s="71"/>
      <c r="AY123" s="71"/>
      <c r="AZ123" s="71"/>
      <c r="BA123" s="72"/>
      <c r="BB123" s="83">
        <f t="shared" si="486"/>
        <v>0</v>
      </c>
      <c r="BC123" s="68">
        <f t="shared" si="487"/>
        <v>38</v>
      </c>
      <c r="BD123" s="81">
        <f t="shared" si="488"/>
        <v>29</v>
      </c>
      <c r="BE123" s="81">
        <f t="shared" si="489"/>
        <v>5</v>
      </c>
      <c r="BF123" s="81">
        <f t="shared" si="490"/>
        <v>1</v>
      </c>
      <c r="BG123" s="81">
        <f t="shared" si="491"/>
        <v>1</v>
      </c>
      <c r="BH123" s="81">
        <f t="shared" si="492"/>
        <v>1</v>
      </c>
      <c r="BI123" s="82">
        <f t="shared" si="493"/>
        <v>1</v>
      </c>
      <c r="BJ123" s="83">
        <f t="shared" si="494"/>
        <v>9</v>
      </c>
      <c r="BK123" s="68">
        <f t="shared" si="495"/>
        <v>49</v>
      </c>
      <c r="BL123" s="81">
        <f t="shared" si="496"/>
        <v>47</v>
      </c>
      <c r="BM123" s="81">
        <f t="shared" si="497"/>
        <v>0</v>
      </c>
      <c r="BN123" s="81">
        <f t="shared" si="498"/>
        <v>1</v>
      </c>
      <c r="BO123" s="81">
        <f t="shared" si="499"/>
        <v>1</v>
      </c>
      <c r="BP123" s="81">
        <f t="shared" si="500"/>
        <v>0</v>
      </c>
      <c r="BQ123" s="82">
        <f t="shared" si="501"/>
        <v>0</v>
      </c>
      <c r="BR123" s="83">
        <f t="shared" si="502"/>
        <v>2</v>
      </c>
      <c r="BS123" s="84"/>
      <c r="BU123" s="1"/>
      <c r="BV123" s="1"/>
    </row>
    <row r="124" spans="1:74" ht="36" customHeight="1" thickBot="1" x14ac:dyDescent="0.3">
      <c r="A124" s="221" t="s">
        <v>36</v>
      </c>
      <c r="B124" s="241" t="s">
        <v>114</v>
      </c>
      <c r="C124" s="241" t="s">
        <v>190</v>
      </c>
      <c r="D124" s="223" t="s">
        <v>92</v>
      </c>
      <c r="E124" s="224" t="s">
        <v>91</v>
      </c>
      <c r="F124" s="225" t="s">
        <v>15</v>
      </c>
      <c r="G124" s="68">
        <f t="shared" si="475"/>
        <v>7</v>
      </c>
      <c r="H124" s="69">
        <v>5</v>
      </c>
      <c r="I124" s="70"/>
      <c r="J124" s="71"/>
      <c r="K124" s="71"/>
      <c r="L124" s="71"/>
      <c r="M124" s="72">
        <v>2</v>
      </c>
      <c r="N124" s="83">
        <f t="shared" si="476"/>
        <v>2</v>
      </c>
      <c r="O124" s="68">
        <f t="shared" si="477"/>
        <v>8</v>
      </c>
      <c r="P124" s="73">
        <v>7</v>
      </c>
      <c r="Q124" s="74">
        <v>0</v>
      </c>
      <c r="R124" s="75"/>
      <c r="S124" s="75">
        <v>1</v>
      </c>
      <c r="T124" s="75"/>
      <c r="U124" s="73">
        <v>0</v>
      </c>
      <c r="V124" s="387">
        <f t="shared" si="478"/>
        <v>1</v>
      </c>
      <c r="W124" s="68">
        <f t="shared" si="479"/>
        <v>9</v>
      </c>
      <c r="X124" s="76">
        <v>8</v>
      </c>
      <c r="Y124" s="77"/>
      <c r="Z124" s="78"/>
      <c r="AA124" s="78">
        <v>1</v>
      </c>
      <c r="AB124" s="78"/>
      <c r="AC124" s="79"/>
      <c r="AD124" s="83">
        <f t="shared" si="480"/>
        <v>1</v>
      </c>
      <c r="AE124" s="68">
        <f t="shared" si="481"/>
        <v>7</v>
      </c>
      <c r="AF124" s="76">
        <v>5</v>
      </c>
      <c r="AG124" s="77">
        <v>1</v>
      </c>
      <c r="AH124" s="78">
        <v>1</v>
      </c>
      <c r="AI124" s="78"/>
      <c r="AJ124" s="78"/>
      <c r="AK124" s="79"/>
      <c r="AL124" s="387">
        <f t="shared" si="482"/>
        <v>2</v>
      </c>
      <c r="AM124" s="68">
        <f t="shared" si="483"/>
        <v>8</v>
      </c>
      <c r="AN124" s="76">
        <v>5</v>
      </c>
      <c r="AO124" s="74"/>
      <c r="AP124" s="75">
        <v>2</v>
      </c>
      <c r="AQ124" s="75">
        <v>1</v>
      </c>
      <c r="AR124" s="75"/>
      <c r="AS124" s="73"/>
      <c r="AT124" s="392">
        <f t="shared" si="484"/>
        <v>3</v>
      </c>
      <c r="AU124" s="68">
        <f t="shared" si="485"/>
        <v>4</v>
      </c>
      <c r="AV124" s="76">
        <v>3</v>
      </c>
      <c r="AW124" s="80">
        <v>1</v>
      </c>
      <c r="AX124" s="71"/>
      <c r="AY124" s="71"/>
      <c r="AZ124" s="71"/>
      <c r="BA124" s="72"/>
      <c r="BB124" s="83">
        <f t="shared" si="486"/>
        <v>1</v>
      </c>
      <c r="BC124" s="68">
        <f t="shared" si="487"/>
        <v>24</v>
      </c>
      <c r="BD124" s="81">
        <f t="shared" si="488"/>
        <v>18</v>
      </c>
      <c r="BE124" s="81">
        <f t="shared" si="489"/>
        <v>0</v>
      </c>
      <c r="BF124" s="81">
        <f t="shared" si="490"/>
        <v>2</v>
      </c>
      <c r="BG124" s="81">
        <f t="shared" si="491"/>
        <v>2</v>
      </c>
      <c r="BH124" s="81">
        <f t="shared" si="492"/>
        <v>0</v>
      </c>
      <c r="BI124" s="82">
        <f t="shared" si="493"/>
        <v>2</v>
      </c>
      <c r="BJ124" s="83">
        <f t="shared" si="494"/>
        <v>6</v>
      </c>
      <c r="BK124" s="68">
        <f t="shared" si="495"/>
        <v>19</v>
      </c>
      <c r="BL124" s="81">
        <f t="shared" si="496"/>
        <v>15</v>
      </c>
      <c r="BM124" s="81">
        <f t="shared" si="497"/>
        <v>2</v>
      </c>
      <c r="BN124" s="81">
        <f t="shared" si="498"/>
        <v>1</v>
      </c>
      <c r="BO124" s="81">
        <f t="shared" si="499"/>
        <v>1</v>
      </c>
      <c r="BP124" s="81">
        <f t="shared" si="500"/>
        <v>0</v>
      </c>
      <c r="BQ124" s="82">
        <f t="shared" si="501"/>
        <v>0</v>
      </c>
      <c r="BR124" s="83">
        <f t="shared" si="502"/>
        <v>4</v>
      </c>
      <c r="BS124" s="84"/>
      <c r="BU124" s="1"/>
      <c r="BV124" s="1"/>
    </row>
    <row r="125" spans="1:74" ht="36" customHeight="1" thickBot="1" x14ac:dyDescent="0.3">
      <c r="A125" s="221" t="s">
        <v>36</v>
      </c>
      <c r="B125" s="241" t="s">
        <v>85</v>
      </c>
      <c r="C125" s="241" t="s">
        <v>191</v>
      </c>
      <c r="D125" s="223" t="s">
        <v>92</v>
      </c>
      <c r="E125" s="224" t="s">
        <v>91</v>
      </c>
      <c r="F125" s="225" t="s">
        <v>15</v>
      </c>
      <c r="G125" s="68">
        <f t="shared" si="475"/>
        <v>17</v>
      </c>
      <c r="H125" s="69">
        <v>13</v>
      </c>
      <c r="I125" s="70">
        <v>3</v>
      </c>
      <c r="J125" s="71"/>
      <c r="K125" s="71">
        <v>1</v>
      </c>
      <c r="L125" s="71"/>
      <c r="M125" s="72"/>
      <c r="N125" s="83">
        <f t="shared" si="476"/>
        <v>4</v>
      </c>
      <c r="O125" s="68">
        <f t="shared" si="477"/>
        <v>12</v>
      </c>
      <c r="P125" s="73">
        <v>12</v>
      </c>
      <c r="Q125" s="74"/>
      <c r="R125" s="75"/>
      <c r="S125" s="75"/>
      <c r="T125" s="75"/>
      <c r="U125" s="73"/>
      <c r="V125" s="387">
        <f t="shared" si="478"/>
        <v>0</v>
      </c>
      <c r="W125" s="68">
        <f t="shared" si="479"/>
        <v>14</v>
      </c>
      <c r="X125" s="76">
        <v>8</v>
      </c>
      <c r="Y125" s="77">
        <v>1</v>
      </c>
      <c r="Z125" s="78">
        <v>1</v>
      </c>
      <c r="AA125" s="78"/>
      <c r="AB125" s="78"/>
      <c r="AC125" s="79">
        <v>4</v>
      </c>
      <c r="AD125" s="83">
        <f t="shared" si="480"/>
        <v>6</v>
      </c>
      <c r="AE125" s="68">
        <f t="shared" si="481"/>
        <v>10</v>
      </c>
      <c r="AF125" s="76">
        <v>8</v>
      </c>
      <c r="AG125" s="77">
        <v>2</v>
      </c>
      <c r="AH125" s="78"/>
      <c r="AI125" s="78"/>
      <c r="AJ125" s="78"/>
      <c r="AK125" s="79"/>
      <c r="AL125" s="387">
        <f t="shared" si="482"/>
        <v>2</v>
      </c>
      <c r="AM125" s="68">
        <f t="shared" si="483"/>
        <v>3</v>
      </c>
      <c r="AN125" s="76">
        <v>3</v>
      </c>
      <c r="AO125" s="74"/>
      <c r="AP125" s="75"/>
      <c r="AQ125" s="75"/>
      <c r="AR125" s="75"/>
      <c r="AS125" s="73"/>
      <c r="AT125" s="392">
        <f t="shared" si="484"/>
        <v>0</v>
      </c>
      <c r="AU125" s="68">
        <f t="shared" si="485"/>
        <v>7</v>
      </c>
      <c r="AV125" s="76">
        <v>7</v>
      </c>
      <c r="AW125" s="80"/>
      <c r="AX125" s="71"/>
      <c r="AY125" s="71"/>
      <c r="AZ125" s="71"/>
      <c r="BA125" s="72"/>
      <c r="BB125" s="83">
        <f t="shared" si="486"/>
        <v>0</v>
      </c>
      <c r="BC125" s="68">
        <f t="shared" si="487"/>
        <v>34</v>
      </c>
      <c r="BD125" s="81">
        <f t="shared" si="488"/>
        <v>24</v>
      </c>
      <c r="BE125" s="81">
        <f t="shared" si="489"/>
        <v>4</v>
      </c>
      <c r="BF125" s="81">
        <f t="shared" si="490"/>
        <v>1</v>
      </c>
      <c r="BG125" s="81">
        <f t="shared" si="491"/>
        <v>1</v>
      </c>
      <c r="BH125" s="81">
        <f t="shared" si="492"/>
        <v>0</v>
      </c>
      <c r="BI125" s="82">
        <f t="shared" si="493"/>
        <v>4</v>
      </c>
      <c r="BJ125" s="83">
        <f t="shared" si="494"/>
        <v>10</v>
      </c>
      <c r="BK125" s="68">
        <f t="shared" si="495"/>
        <v>29</v>
      </c>
      <c r="BL125" s="81">
        <f t="shared" si="496"/>
        <v>27</v>
      </c>
      <c r="BM125" s="81">
        <f t="shared" si="497"/>
        <v>2</v>
      </c>
      <c r="BN125" s="81">
        <f t="shared" si="498"/>
        <v>0</v>
      </c>
      <c r="BO125" s="81">
        <f t="shared" si="499"/>
        <v>0</v>
      </c>
      <c r="BP125" s="81">
        <f t="shared" si="500"/>
        <v>0</v>
      </c>
      <c r="BQ125" s="82">
        <f t="shared" si="501"/>
        <v>0</v>
      </c>
      <c r="BR125" s="83">
        <f t="shared" si="502"/>
        <v>2</v>
      </c>
      <c r="BS125" s="84"/>
      <c r="BU125" s="1"/>
      <c r="BV125" s="1"/>
    </row>
    <row r="126" spans="1:74" ht="36" customHeight="1" thickBot="1" x14ac:dyDescent="0.3">
      <c r="A126" s="221" t="s">
        <v>36</v>
      </c>
      <c r="B126" s="241" t="s">
        <v>127</v>
      </c>
      <c r="C126" s="241" t="s">
        <v>192</v>
      </c>
      <c r="D126" s="223" t="s">
        <v>92</v>
      </c>
      <c r="E126" s="224" t="s">
        <v>91</v>
      </c>
      <c r="F126" s="225" t="s">
        <v>15</v>
      </c>
      <c r="G126" s="68">
        <f t="shared" si="389"/>
        <v>0</v>
      </c>
      <c r="H126" s="69"/>
      <c r="I126" s="70"/>
      <c r="J126" s="71"/>
      <c r="K126" s="71"/>
      <c r="L126" s="71"/>
      <c r="M126" s="72"/>
      <c r="N126" s="83">
        <f t="shared" si="390"/>
        <v>0</v>
      </c>
      <c r="O126" s="68">
        <f t="shared" si="391"/>
        <v>0</v>
      </c>
      <c r="P126" s="73"/>
      <c r="Q126" s="74"/>
      <c r="R126" s="75"/>
      <c r="S126" s="75"/>
      <c r="T126" s="75"/>
      <c r="U126" s="73"/>
      <c r="V126" s="387">
        <f t="shared" si="392"/>
        <v>0</v>
      </c>
      <c r="W126" s="68">
        <f t="shared" si="393"/>
        <v>3</v>
      </c>
      <c r="X126" s="76">
        <v>3</v>
      </c>
      <c r="Y126" s="77"/>
      <c r="Z126" s="78"/>
      <c r="AA126" s="78"/>
      <c r="AB126" s="78"/>
      <c r="AC126" s="79"/>
      <c r="AD126" s="83">
        <f t="shared" si="394"/>
        <v>0</v>
      </c>
      <c r="AE126" s="68">
        <f t="shared" si="395"/>
        <v>1</v>
      </c>
      <c r="AF126" s="76">
        <v>1</v>
      </c>
      <c r="AG126" s="77"/>
      <c r="AH126" s="78"/>
      <c r="AI126" s="78"/>
      <c r="AJ126" s="78"/>
      <c r="AK126" s="79"/>
      <c r="AL126" s="387">
        <f t="shared" si="396"/>
        <v>0</v>
      </c>
      <c r="AM126" s="68">
        <f t="shared" si="397"/>
        <v>3</v>
      </c>
      <c r="AN126" s="76">
        <v>3</v>
      </c>
      <c r="AO126" s="74"/>
      <c r="AP126" s="75"/>
      <c r="AQ126" s="75"/>
      <c r="AR126" s="75"/>
      <c r="AS126" s="73"/>
      <c r="AT126" s="392">
        <f t="shared" si="398"/>
        <v>0</v>
      </c>
      <c r="AU126" s="68">
        <f t="shared" si="399"/>
        <v>5</v>
      </c>
      <c r="AV126" s="76">
        <v>5</v>
      </c>
      <c r="AW126" s="80"/>
      <c r="AX126" s="71"/>
      <c r="AY126" s="71"/>
      <c r="AZ126" s="71"/>
      <c r="BA126" s="72"/>
      <c r="BB126" s="83">
        <f t="shared" si="400"/>
        <v>0</v>
      </c>
      <c r="BC126" s="68">
        <f t="shared" si="373"/>
        <v>6</v>
      </c>
      <c r="BD126" s="81">
        <f t="shared" si="374"/>
        <v>6</v>
      </c>
      <c r="BE126" s="81">
        <f t="shared" si="375"/>
        <v>0</v>
      </c>
      <c r="BF126" s="81">
        <f t="shared" si="376"/>
        <v>0</v>
      </c>
      <c r="BG126" s="81">
        <f t="shared" si="377"/>
        <v>0</v>
      </c>
      <c r="BH126" s="81">
        <f t="shared" si="378"/>
        <v>0</v>
      </c>
      <c r="BI126" s="82">
        <f t="shared" si="379"/>
        <v>0</v>
      </c>
      <c r="BJ126" s="83">
        <f t="shared" si="380"/>
        <v>0</v>
      </c>
      <c r="BK126" s="68">
        <f t="shared" si="381"/>
        <v>6</v>
      </c>
      <c r="BL126" s="81">
        <f t="shared" si="382"/>
        <v>6</v>
      </c>
      <c r="BM126" s="81">
        <f t="shared" si="383"/>
        <v>0</v>
      </c>
      <c r="BN126" s="81">
        <f t="shared" si="384"/>
        <v>0</v>
      </c>
      <c r="BO126" s="81">
        <f t="shared" si="385"/>
        <v>0</v>
      </c>
      <c r="BP126" s="81">
        <f t="shared" si="386"/>
        <v>0</v>
      </c>
      <c r="BQ126" s="82">
        <f t="shared" si="387"/>
        <v>0</v>
      </c>
      <c r="BR126" s="83">
        <f t="shared" si="388"/>
        <v>0</v>
      </c>
      <c r="BS126" s="84"/>
      <c r="BU126" s="1">
        <f t="shared" si="214"/>
        <v>12</v>
      </c>
      <c r="BV126" s="1">
        <f t="shared" si="333"/>
        <v>0</v>
      </c>
    </row>
    <row r="127" spans="1:74" ht="36" customHeight="1" thickBot="1" x14ac:dyDescent="0.3">
      <c r="A127" s="221" t="s">
        <v>36</v>
      </c>
      <c r="B127" s="241" t="s">
        <v>115</v>
      </c>
      <c r="C127" s="241" t="s">
        <v>193</v>
      </c>
      <c r="D127" s="223" t="s">
        <v>92</v>
      </c>
      <c r="E127" s="224" t="s">
        <v>91</v>
      </c>
      <c r="F127" s="225" t="s">
        <v>15</v>
      </c>
      <c r="G127" s="68">
        <f t="shared" si="389"/>
        <v>15</v>
      </c>
      <c r="H127" s="69">
        <v>14</v>
      </c>
      <c r="I127" s="70"/>
      <c r="J127" s="71"/>
      <c r="K127" s="71"/>
      <c r="L127" s="71"/>
      <c r="M127" s="72">
        <v>1</v>
      </c>
      <c r="N127" s="83">
        <f t="shared" si="390"/>
        <v>1</v>
      </c>
      <c r="O127" s="68">
        <f t="shared" si="391"/>
        <v>10</v>
      </c>
      <c r="P127" s="73">
        <v>10</v>
      </c>
      <c r="Q127" s="74"/>
      <c r="R127" s="75"/>
      <c r="S127" s="75"/>
      <c r="T127" s="75"/>
      <c r="U127" s="73"/>
      <c r="V127" s="387">
        <f t="shared" si="392"/>
        <v>0</v>
      </c>
      <c r="W127" s="68">
        <f t="shared" si="393"/>
        <v>6</v>
      </c>
      <c r="X127" s="76">
        <v>6</v>
      </c>
      <c r="Y127" s="77"/>
      <c r="Z127" s="78"/>
      <c r="AA127" s="78"/>
      <c r="AB127" s="78"/>
      <c r="AC127" s="79"/>
      <c r="AD127" s="83">
        <f t="shared" si="394"/>
        <v>0</v>
      </c>
      <c r="AE127" s="68">
        <f t="shared" si="395"/>
        <v>10</v>
      </c>
      <c r="AF127" s="76">
        <v>9</v>
      </c>
      <c r="AG127" s="77"/>
      <c r="AH127" s="78"/>
      <c r="AI127" s="78">
        <v>1</v>
      </c>
      <c r="AJ127" s="78"/>
      <c r="AK127" s="79"/>
      <c r="AL127" s="387">
        <f t="shared" si="396"/>
        <v>1</v>
      </c>
      <c r="AM127" s="68">
        <f t="shared" si="397"/>
        <v>3</v>
      </c>
      <c r="AN127" s="76">
        <v>3</v>
      </c>
      <c r="AO127" s="74"/>
      <c r="AP127" s="75"/>
      <c r="AQ127" s="75"/>
      <c r="AR127" s="75"/>
      <c r="AS127" s="73"/>
      <c r="AT127" s="392">
        <f t="shared" si="398"/>
        <v>0</v>
      </c>
      <c r="AU127" s="68">
        <f t="shared" si="399"/>
        <v>10</v>
      </c>
      <c r="AV127" s="76">
        <v>10</v>
      </c>
      <c r="AW127" s="80"/>
      <c r="AX127" s="71"/>
      <c r="AY127" s="71"/>
      <c r="AZ127" s="71"/>
      <c r="BA127" s="72"/>
      <c r="BB127" s="83">
        <f t="shared" si="400"/>
        <v>0</v>
      </c>
      <c r="BC127" s="68">
        <f t="shared" si="373"/>
        <v>24</v>
      </c>
      <c r="BD127" s="81">
        <f t="shared" si="374"/>
        <v>23</v>
      </c>
      <c r="BE127" s="81">
        <f t="shared" si="375"/>
        <v>0</v>
      </c>
      <c r="BF127" s="81">
        <f t="shared" si="376"/>
        <v>0</v>
      </c>
      <c r="BG127" s="81">
        <f t="shared" si="377"/>
        <v>0</v>
      </c>
      <c r="BH127" s="81">
        <f t="shared" si="378"/>
        <v>0</v>
      </c>
      <c r="BI127" s="82">
        <f t="shared" si="379"/>
        <v>1</v>
      </c>
      <c r="BJ127" s="83">
        <f t="shared" si="380"/>
        <v>1</v>
      </c>
      <c r="BK127" s="68">
        <f t="shared" si="381"/>
        <v>30</v>
      </c>
      <c r="BL127" s="81">
        <f t="shared" si="382"/>
        <v>29</v>
      </c>
      <c r="BM127" s="81">
        <f t="shared" si="383"/>
        <v>0</v>
      </c>
      <c r="BN127" s="81">
        <f t="shared" si="384"/>
        <v>0</v>
      </c>
      <c r="BO127" s="81">
        <f t="shared" si="385"/>
        <v>1</v>
      </c>
      <c r="BP127" s="81">
        <f t="shared" si="386"/>
        <v>0</v>
      </c>
      <c r="BQ127" s="82">
        <f t="shared" si="387"/>
        <v>0</v>
      </c>
      <c r="BR127" s="83">
        <f t="shared" si="388"/>
        <v>1</v>
      </c>
      <c r="BS127" s="84"/>
      <c r="BU127" s="1">
        <f t="shared" si="214"/>
        <v>54</v>
      </c>
      <c r="BV127" s="1">
        <f t="shared" si="333"/>
        <v>2</v>
      </c>
    </row>
    <row r="128" spans="1:74" ht="36" customHeight="1" thickBot="1" x14ac:dyDescent="0.3">
      <c r="A128" s="246" t="s">
        <v>36</v>
      </c>
      <c r="B128" s="247" t="s">
        <v>95</v>
      </c>
      <c r="C128" s="247" t="s">
        <v>194</v>
      </c>
      <c r="D128" s="248" t="s">
        <v>92</v>
      </c>
      <c r="E128" s="249" t="s">
        <v>91</v>
      </c>
      <c r="F128" s="250" t="s">
        <v>15</v>
      </c>
      <c r="G128" s="68">
        <f t="shared" si="389"/>
        <v>17</v>
      </c>
      <c r="H128" s="69">
        <v>9</v>
      </c>
      <c r="I128" s="70">
        <v>2</v>
      </c>
      <c r="J128" s="71">
        <v>1</v>
      </c>
      <c r="K128" s="71">
        <v>1</v>
      </c>
      <c r="L128" s="71"/>
      <c r="M128" s="72">
        <v>4</v>
      </c>
      <c r="N128" s="83">
        <f t="shared" si="390"/>
        <v>8</v>
      </c>
      <c r="O128" s="68">
        <f t="shared" si="391"/>
        <v>18</v>
      </c>
      <c r="P128" s="73">
        <v>14</v>
      </c>
      <c r="Q128" s="74">
        <v>0</v>
      </c>
      <c r="R128" s="75">
        <v>1</v>
      </c>
      <c r="S128" s="75">
        <v>1</v>
      </c>
      <c r="T128" s="75">
        <v>0</v>
      </c>
      <c r="U128" s="73">
        <v>2</v>
      </c>
      <c r="V128" s="387">
        <f t="shared" si="392"/>
        <v>4</v>
      </c>
      <c r="W128" s="68">
        <f t="shared" si="393"/>
        <v>21</v>
      </c>
      <c r="X128" s="76">
        <v>10</v>
      </c>
      <c r="Y128" s="77">
        <v>2</v>
      </c>
      <c r="Z128" s="78">
        <v>2</v>
      </c>
      <c r="AA128" s="78">
        <v>3</v>
      </c>
      <c r="AB128" s="78">
        <v>1</v>
      </c>
      <c r="AC128" s="79">
        <v>3</v>
      </c>
      <c r="AD128" s="83">
        <f t="shared" si="394"/>
        <v>11</v>
      </c>
      <c r="AE128" s="68">
        <f t="shared" si="395"/>
        <v>18</v>
      </c>
      <c r="AF128" s="76">
        <v>13</v>
      </c>
      <c r="AG128" s="77">
        <v>2</v>
      </c>
      <c r="AH128" s="78">
        <v>1</v>
      </c>
      <c r="AI128" s="78"/>
      <c r="AJ128" s="78">
        <v>1</v>
      </c>
      <c r="AK128" s="79">
        <v>1</v>
      </c>
      <c r="AL128" s="387">
        <f t="shared" si="396"/>
        <v>5</v>
      </c>
      <c r="AM128" s="68">
        <f t="shared" si="397"/>
        <v>6</v>
      </c>
      <c r="AN128" s="76">
        <v>6</v>
      </c>
      <c r="AO128" s="74"/>
      <c r="AP128" s="75"/>
      <c r="AQ128" s="75"/>
      <c r="AR128" s="75"/>
      <c r="AS128" s="73"/>
      <c r="AT128" s="392">
        <f t="shared" si="398"/>
        <v>0</v>
      </c>
      <c r="AU128" s="68">
        <f t="shared" si="399"/>
        <v>21</v>
      </c>
      <c r="AV128" s="76">
        <v>19</v>
      </c>
      <c r="AW128" s="80">
        <v>2</v>
      </c>
      <c r="AX128" s="71"/>
      <c r="AY128" s="71"/>
      <c r="AZ128" s="71"/>
      <c r="BA128" s="72"/>
      <c r="BB128" s="83">
        <f t="shared" si="400"/>
        <v>2</v>
      </c>
      <c r="BC128" s="68">
        <f t="shared" si="373"/>
        <v>44</v>
      </c>
      <c r="BD128" s="81">
        <f t="shared" si="374"/>
        <v>25</v>
      </c>
      <c r="BE128" s="81">
        <f t="shared" si="375"/>
        <v>4</v>
      </c>
      <c r="BF128" s="81">
        <f t="shared" si="376"/>
        <v>3</v>
      </c>
      <c r="BG128" s="81">
        <f t="shared" si="377"/>
        <v>4</v>
      </c>
      <c r="BH128" s="81">
        <f t="shared" si="378"/>
        <v>1</v>
      </c>
      <c r="BI128" s="82">
        <f t="shared" si="379"/>
        <v>7</v>
      </c>
      <c r="BJ128" s="83">
        <f t="shared" si="380"/>
        <v>19</v>
      </c>
      <c r="BK128" s="68">
        <f t="shared" si="381"/>
        <v>57</v>
      </c>
      <c r="BL128" s="81">
        <f t="shared" si="382"/>
        <v>46</v>
      </c>
      <c r="BM128" s="81">
        <f t="shared" si="383"/>
        <v>4</v>
      </c>
      <c r="BN128" s="81">
        <f t="shared" si="384"/>
        <v>2</v>
      </c>
      <c r="BO128" s="81">
        <f t="shared" si="385"/>
        <v>1</v>
      </c>
      <c r="BP128" s="81">
        <f t="shared" si="386"/>
        <v>1</v>
      </c>
      <c r="BQ128" s="82">
        <f t="shared" si="387"/>
        <v>3</v>
      </c>
      <c r="BR128" s="83">
        <f t="shared" si="388"/>
        <v>11</v>
      </c>
      <c r="BS128" s="84"/>
      <c r="BU128" s="1">
        <f t="shared" si="214"/>
        <v>101</v>
      </c>
      <c r="BV128" s="1">
        <f t="shared" si="333"/>
        <v>30</v>
      </c>
    </row>
    <row r="129" spans="1:79" ht="36" customHeight="1" thickBot="1" x14ac:dyDescent="0.3">
      <c r="A129" s="221" t="s">
        <v>36</v>
      </c>
      <c r="B129" s="241" t="s">
        <v>157</v>
      </c>
      <c r="C129" s="241" t="s">
        <v>156</v>
      </c>
      <c r="D129" s="223" t="s">
        <v>92</v>
      </c>
      <c r="E129" s="224" t="s">
        <v>91</v>
      </c>
      <c r="F129" s="225" t="s">
        <v>15</v>
      </c>
      <c r="G129" s="68">
        <f t="shared" si="389"/>
        <v>31</v>
      </c>
      <c r="H129" s="69">
        <v>23</v>
      </c>
      <c r="I129" s="70">
        <v>2</v>
      </c>
      <c r="J129" s="71"/>
      <c r="K129" s="71">
        <v>3</v>
      </c>
      <c r="L129" s="71"/>
      <c r="M129" s="72">
        <v>3</v>
      </c>
      <c r="N129" s="83">
        <f t="shared" si="390"/>
        <v>8</v>
      </c>
      <c r="O129" s="68">
        <f t="shared" si="391"/>
        <v>30</v>
      </c>
      <c r="P129" s="73">
        <v>26</v>
      </c>
      <c r="Q129" s="74">
        <v>3</v>
      </c>
      <c r="R129" s="75"/>
      <c r="S129" s="75">
        <v>1</v>
      </c>
      <c r="T129" s="75"/>
      <c r="U129" s="73"/>
      <c r="V129" s="387">
        <f t="shared" si="392"/>
        <v>4</v>
      </c>
      <c r="W129" s="68">
        <f t="shared" si="393"/>
        <v>15</v>
      </c>
      <c r="X129" s="76">
        <v>8</v>
      </c>
      <c r="Y129" s="77">
        <v>3</v>
      </c>
      <c r="Z129" s="78">
        <v>3</v>
      </c>
      <c r="AA129" s="78"/>
      <c r="AB129" s="78"/>
      <c r="AC129" s="79">
        <v>1</v>
      </c>
      <c r="AD129" s="83">
        <f t="shared" si="394"/>
        <v>7</v>
      </c>
      <c r="AE129" s="68">
        <f t="shared" si="395"/>
        <v>22</v>
      </c>
      <c r="AF129" s="76">
        <v>20</v>
      </c>
      <c r="AG129" s="77">
        <v>1</v>
      </c>
      <c r="AH129" s="78">
        <v>1</v>
      </c>
      <c r="AI129" s="78"/>
      <c r="AJ129" s="78"/>
      <c r="AK129" s="79"/>
      <c r="AL129" s="387">
        <f t="shared" si="396"/>
        <v>2</v>
      </c>
      <c r="AM129" s="68">
        <f t="shared" si="397"/>
        <v>0</v>
      </c>
      <c r="AN129" s="76"/>
      <c r="AO129" s="74"/>
      <c r="AP129" s="75"/>
      <c r="AQ129" s="75"/>
      <c r="AR129" s="75"/>
      <c r="AS129" s="73"/>
      <c r="AT129" s="392">
        <f t="shared" si="398"/>
        <v>0</v>
      </c>
      <c r="AU129" s="68">
        <f t="shared" si="399"/>
        <v>0</v>
      </c>
      <c r="AV129" s="76"/>
      <c r="AW129" s="80"/>
      <c r="AX129" s="71"/>
      <c r="AY129" s="71"/>
      <c r="AZ129" s="71"/>
      <c r="BA129" s="72"/>
      <c r="BB129" s="83">
        <f t="shared" si="400"/>
        <v>0</v>
      </c>
      <c r="BC129" s="68">
        <f t="shared" si="373"/>
        <v>46</v>
      </c>
      <c r="BD129" s="81">
        <f t="shared" si="374"/>
        <v>31</v>
      </c>
      <c r="BE129" s="81">
        <f t="shared" si="375"/>
        <v>5</v>
      </c>
      <c r="BF129" s="81">
        <f t="shared" si="376"/>
        <v>3</v>
      </c>
      <c r="BG129" s="81">
        <f t="shared" si="377"/>
        <v>3</v>
      </c>
      <c r="BH129" s="81">
        <f t="shared" si="378"/>
        <v>0</v>
      </c>
      <c r="BI129" s="82">
        <f t="shared" si="379"/>
        <v>4</v>
      </c>
      <c r="BJ129" s="83">
        <f t="shared" si="380"/>
        <v>15</v>
      </c>
      <c r="BK129" s="68">
        <f t="shared" si="381"/>
        <v>52</v>
      </c>
      <c r="BL129" s="81">
        <f t="shared" si="382"/>
        <v>46</v>
      </c>
      <c r="BM129" s="81">
        <f t="shared" si="383"/>
        <v>4</v>
      </c>
      <c r="BN129" s="81">
        <f t="shared" si="384"/>
        <v>1</v>
      </c>
      <c r="BO129" s="81">
        <f t="shared" si="385"/>
        <v>1</v>
      </c>
      <c r="BP129" s="81">
        <f t="shared" si="386"/>
        <v>0</v>
      </c>
      <c r="BQ129" s="82">
        <f t="shared" si="387"/>
        <v>0</v>
      </c>
      <c r="BR129" s="83">
        <f t="shared" si="388"/>
        <v>6</v>
      </c>
      <c r="BS129" s="84"/>
      <c r="BU129" s="1">
        <f t="shared" si="214"/>
        <v>98</v>
      </c>
      <c r="BV129" s="1">
        <f t="shared" si="333"/>
        <v>21</v>
      </c>
    </row>
    <row r="130" spans="1:79" ht="36" customHeight="1" thickBot="1" x14ac:dyDescent="0.3">
      <c r="A130" s="246" t="s">
        <v>36</v>
      </c>
      <c r="B130" s="247" t="s">
        <v>195</v>
      </c>
      <c r="C130" s="247" t="s">
        <v>196</v>
      </c>
      <c r="D130" s="248" t="s">
        <v>92</v>
      </c>
      <c r="E130" s="249" t="s">
        <v>91</v>
      </c>
      <c r="F130" s="250" t="s">
        <v>15</v>
      </c>
      <c r="G130" s="272">
        <f>H130+N130</f>
        <v>19</v>
      </c>
      <c r="H130" s="273">
        <v>19</v>
      </c>
      <c r="I130" s="274"/>
      <c r="J130" s="275"/>
      <c r="K130" s="275"/>
      <c r="L130" s="275"/>
      <c r="M130" s="276"/>
      <c r="N130" s="287">
        <f>SUM(I130:M130)</f>
        <v>0</v>
      </c>
      <c r="O130" s="272">
        <f>P130+V130</f>
        <v>20</v>
      </c>
      <c r="P130" s="277">
        <v>18</v>
      </c>
      <c r="Q130" s="278"/>
      <c r="R130" s="279"/>
      <c r="S130" s="279">
        <v>1</v>
      </c>
      <c r="T130" s="279"/>
      <c r="U130" s="277">
        <v>1</v>
      </c>
      <c r="V130" s="393">
        <f t="shared" si="392"/>
        <v>2</v>
      </c>
      <c r="W130" s="272">
        <f t="shared" si="393"/>
        <v>0</v>
      </c>
      <c r="X130" s="280"/>
      <c r="Y130" s="281"/>
      <c r="Z130" s="282"/>
      <c r="AA130" s="282"/>
      <c r="AB130" s="282"/>
      <c r="AC130" s="283"/>
      <c r="AD130" s="287">
        <f t="shared" si="394"/>
        <v>0</v>
      </c>
      <c r="AE130" s="272">
        <f t="shared" si="395"/>
        <v>0</v>
      </c>
      <c r="AF130" s="280"/>
      <c r="AG130" s="281"/>
      <c r="AH130" s="282"/>
      <c r="AI130" s="282"/>
      <c r="AJ130" s="282"/>
      <c r="AK130" s="283"/>
      <c r="AL130" s="393">
        <f t="shared" si="396"/>
        <v>0</v>
      </c>
      <c r="AM130" s="272">
        <f t="shared" si="397"/>
        <v>0</v>
      </c>
      <c r="AN130" s="280"/>
      <c r="AO130" s="278"/>
      <c r="AP130" s="279"/>
      <c r="AQ130" s="279"/>
      <c r="AR130" s="279"/>
      <c r="AS130" s="277"/>
      <c r="AT130" s="394">
        <f t="shared" si="398"/>
        <v>0</v>
      </c>
      <c r="AU130" s="272">
        <f t="shared" si="399"/>
        <v>0</v>
      </c>
      <c r="AV130" s="280"/>
      <c r="AW130" s="284"/>
      <c r="AX130" s="275"/>
      <c r="AY130" s="275"/>
      <c r="AZ130" s="275"/>
      <c r="BA130" s="276"/>
      <c r="BB130" s="287">
        <f t="shared" si="400"/>
        <v>0</v>
      </c>
      <c r="BC130" s="272">
        <f t="shared" si="373"/>
        <v>19</v>
      </c>
      <c r="BD130" s="285">
        <f t="shared" si="374"/>
        <v>19</v>
      </c>
      <c r="BE130" s="285">
        <f t="shared" si="375"/>
        <v>0</v>
      </c>
      <c r="BF130" s="285">
        <f t="shared" si="376"/>
        <v>0</v>
      </c>
      <c r="BG130" s="285">
        <f t="shared" si="377"/>
        <v>0</v>
      </c>
      <c r="BH130" s="285">
        <f t="shared" si="378"/>
        <v>0</v>
      </c>
      <c r="BI130" s="286">
        <f t="shared" si="379"/>
        <v>0</v>
      </c>
      <c r="BJ130" s="287">
        <f t="shared" si="380"/>
        <v>0</v>
      </c>
      <c r="BK130" s="272">
        <f t="shared" si="381"/>
        <v>20</v>
      </c>
      <c r="BL130" s="285">
        <f t="shared" si="382"/>
        <v>18</v>
      </c>
      <c r="BM130" s="285">
        <f t="shared" si="383"/>
        <v>0</v>
      </c>
      <c r="BN130" s="285">
        <f t="shared" si="384"/>
        <v>0</v>
      </c>
      <c r="BO130" s="285">
        <f t="shared" si="385"/>
        <v>1</v>
      </c>
      <c r="BP130" s="285">
        <f t="shared" si="386"/>
        <v>0</v>
      </c>
      <c r="BQ130" s="286">
        <f t="shared" si="387"/>
        <v>1</v>
      </c>
      <c r="BR130" s="287">
        <f t="shared" si="388"/>
        <v>2</v>
      </c>
      <c r="BS130" s="84"/>
      <c r="BU130" s="1">
        <f t="shared" si="214"/>
        <v>39</v>
      </c>
      <c r="BV130" s="1">
        <f t="shared" si="333"/>
        <v>2</v>
      </c>
    </row>
    <row r="131" spans="1:79" ht="36" customHeight="1" thickTop="1" thickBot="1" x14ac:dyDescent="0.3">
      <c r="A131" s="511" t="s">
        <v>197</v>
      </c>
      <c r="B131" s="511"/>
      <c r="C131" s="511"/>
      <c r="D131" s="511"/>
      <c r="E131" s="511"/>
      <c r="F131" s="511"/>
      <c r="G131" s="288">
        <f>SUM(G87:G130)</f>
        <v>771</v>
      </c>
      <c r="H131" s="288">
        <f>SUM(H87:H130)</f>
        <v>572</v>
      </c>
      <c r="I131" s="288">
        <f t="shared" ref="I131:BR131" si="503">SUM(I87:I130)</f>
        <v>77</v>
      </c>
      <c r="J131" s="288">
        <f t="shared" si="503"/>
        <v>42</v>
      </c>
      <c r="K131" s="288">
        <f t="shared" si="503"/>
        <v>29</v>
      </c>
      <c r="L131" s="288">
        <f t="shared" si="503"/>
        <v>11</v>
      </c>
      <c r="M131" s="288">
        <f t="shared" si="503"/>
        <v>40</v>
      </c>
      <c r="N131" s="288">
        <f t="shared" si="503"/>
        <v>199</v>
      </c>
      <c r="O131" s="288">
        <f t="shared" si="503"/>
        <v>754</v>
      </c>
      <c r="P131" s="288">
        <f t="shared" si="503"/>
        <v>681</v>
      </c>
      <c r="Q131" s="288">
        <f t="shared" si="503"/>
        <v>30</v>
      </c>
      <c r="R131" s="288">
        <f t="shared" si="503"/>
        <v>14</v>
      </c>
      <c r="S131" s="288">
        <f t="shared" si="503"/>
        <v>14</v>
      </c>
      <c r="T131" s="288">
        <f t="shared" si="503"/>
        <v>3</v>
      </c>
      <c r="U131" s="288">
        <f t="shared" si="503"/>
        <v>12</v>
      </c>
      <c r="V131" s="288">
        <f t="shared" si="503"/>
        <v>73</v>
      </c>
      <c r="W131" s="288">
        <f t="shared" si="503"/>
        <v>606</v>
      </c>
      <c r="X131" s="288">
        <f t="shared" si="503"/>
        <v>420</v>
      </c>
      <c r="Y131" s="288">
        <f t="shared" si="503"/>
        <v>54</v>
      </c>
      <c r="Z131" s="288">
        <f t="shared" si="503"/>
        <v>35</v>
      </c>
      <c r="AA131" s="288">
        <f t="shared" si="503"/>
        <v>36</v>
      </c>
      <c r="AB131" s="288">
        <f t="shared" si="503"/>
        <v>20</v>
      </c>
      <c r="AC131" s="288">
        <f t="shared" si="503"/>
        <v>41</v>
      </c>
      <c r="AD131" s="288">
        <f t="shared" si="503"/>
        <v>186</v>
      </c>
      <c r="AE131" s="288">
        <f t="shared" si="503"/>
        <v>649</v>
      </c>
      <c r="AF131" s="288">
        <f t="shared" si="503"/>
        <v>560</v>
      </c>
      <c r="AG131" s="288">
        <f t="shared" si="503"/>
        <v>38</v>
      </c>
      <c r="AH131" s="288">
        <f t="shared" si="503"/>
        <v>25</v>
      </c>
      <c r="AI131" s="288">
        <f t="shared" si="503"/>
        <v>8</v>
      </c>
      <c r="AJ131" s="288">
        <f t="shared" si="503"/>
        <v>3</v>
      </c>
      <c r="AK131" s="288">
        <f t="shared" si="503"/>
        <v>15</v>
      </c>
      <c r="AL131" s="288">
        <f t="shared" si="503"/>
        <v>89</v>
      </c>
      <c r="AM131" s="288">
        <f t="shared" si="503"/>
        <v>544</v>
      </c>
      <c r="AN131" s="288">
        <f t="shared" si="503"/>
        <v>420</v>
      </c>
      <c r="AO131" s="288">
        <f t="shared" si="503"/>
        <v>62</v>
      </c>
      <c r="AP131" s="288">
        <f t="shared" si="503"/>
        <v>29</v>
      </c>
      <c r="AQ131" s="288">
        <f t="shared" si="503"/>
        <v>16</v>
      </c>
      <c r="AR131" s="288">
        <f t="shared" si="503"/>
        <v>9</v>
      </c>
      <c r="AS131" s="288">
        <f t="shared" si="503"/>
        <v>8</v>
      </c>
      <c r="AT131" s="288">
        <f t="shared" si="503"/>
        <v>124</v>
      </c>
      <c r="AU131" s="288">
        <f t="shared" si="503"/>
        <v>627</v>
      </c>
      <c r="AV131" s="288">
        <f t="shared" si="503"/>
        <v>572</v>
      </c>
      <c r="AW131" s="288">
        <f t="shared" si="503"/>
        <v>33</v>
      </c>
      <c r="AX131" s="288">
        <f t="shared" si="503"/>
        <v>9</v>
      </c>
      <c r="AY131" s="288">
        <f t="shared" si="503"/>
        <v>2</v>
      </c>
      <c r="AZ131" s="288">
        <f t="shared" si="503"/>
        <v>1</v>
      </c>
      <c r="BA131" s="288">
        <f t="shared" si="503"/>
        <v>10</v>
      </c>
      <c r="BB131" s="288">
        <f t="shared" si="503"/>
        <v>55</v>
      </c>
      <c r="BC131" s="288">
        <f t="shared" si="503"/>
        <v>1921</v>
      </c>
      <c r="BD131" s="288">
        <f t="shared" si="503"/>
        <v>1412</v>
      </c>
      <c r="BE131" s="288">
        <f t="shared" si="503"/>
        <v>193</v>
      </c>
      <c r="BF131" s="288">
        <f t="shared" si="503"/>
        <v>106</v>
      </c>
      <c r="BG131" s="288">
        <f t="shared" si="503"/>
        <v>81</v>
      </c>
      <c r="BH131" s="288">
        <f t="shared" si="503"/>
        <v>40</v>
      </c>
      <c r="BI131" s="288">
        <f t="shared" si="503"/>
        <v>89</v>
      </c>
      <c r="BJ131" s="288">
        <f t="shared" si="503"/>
        <v>509</v>
      </c>
      <c r="BK131" s="288">
        <f t="shared" si="503"/>
        <v>2030</v>
      </c>
      <c r="BL131" s="288">
        <f>SUM(BL87:BL130)</f>
        <v>1813</v>
      </c>
      <c r="BM131" s="288">
        <f t="shared" si="503"/>
        <v>101</v>
      </c>
      <c r="BN131" s="288">
        <f t="shared" si="503"/>
        <v>48</v>
      </c>
      <c r="BO131" s="288">
        <f t="shared" si="503"/>
        <v>24</v>
      </c>
      <c r="BP131" s="288">
        <f t="shared" si="503"/>
        <v>7</v>
      </c>
      <c r="BQ131" s="288">
        <f t="shared" si="503"/>
        <v>37</v>
      </c>
      <c r="BR131" s="288">
        <f t="shared" si="503"/>
        <v>217</v>
      </c>
      <c r="BS131" s="84"/>
      <c r="BU131" s="1">
        <f>BC131+BK131</f>
        <v>3951</v>
      </c>
      <c r="BV131" s="1">
        <f t="shared" si="333"/>
        <v>726</v>
      </c>
    </row>
    <row r="132" spans="1:79" ht="30" customHeight="1" thickTop="1" thickBot="1" x14ac:dyDescent="0.3">
      <c r="A132" s="485" t="s">
        <v>208</v>
      </c>
      <c r="B132" s="486"/>
      <c r="C132" s="98"/>
      <c r="D132" s="98"/>
      <c r="E132" s="84"/>
      <c r="F132" s="417" t="s">
        <v>35</v>
      </c>
      <c r="G132" s="418">
        <f>SUM(G86,G131)</f>
        <v>1646</v>
      </c>
      <c r="H132" s="419">
        <f t="shared" ref="H132:BQ132" si="504">SUM(H86,H131)</f>
        <v>1121</v>
      </c>
      <c r="I132" s="419">
        <f t="shared" si="504"/>
        <v>191</v>
      </c>
      <c r="J132" s="419">
        <f t="shared" si="504"/>
        <v>108</v>
      </c>
      <c r="K132" s="419">
        <f t="shared" si="504"/>
        <v>86</v>
      </c>
      <c r="L132" s="419">
        <f t="shared" si="504"/>
        <v>35</v>
      </c>
      <c r="M132" s="419">
        <f t="shared" si="504"/>
        <v>105</v>
      </c>
      <c r="N132" s="419">
        <f t="shared" si="504"/>
        <v>525</v>
      </c>
      <c r="O132" s="419">
        <f t="shared" si="504"/>
        <v>1597</v>
      </c>
      <c r="P132" s="419">
        <f t="shared" si="504"/>
        <v>1353</v>
      </c>
      <c r="Q132" s="419">
        <f t="shared" si="504"/>
        <v>115</v>
      </c>
      <c r="R132" s="419">
        <f t="shared" si="504"/>
        <v>60</v>
      </c>
      <c r="S132" s="419">
        <f t="shared" si="504"/>
        <v>28</v>
      </c>
      <c r="T132" s="419">
        <f t="shared" si="504"/>
        <v>10</v>
      </c>
      <c r="U132" s="419">
        <f t="shared" si="504"/>
        <v>31</v>
      </c>
      <c r="V132" s="419">
        <f t="shared" si="504"/>
        <v>244</v>
      </c>
      <c r="W132" s="419">
        <f t="shared" si="504"/>
        <v>1255</v>
      </c>
      <c r="X132" s="419">
        <f t="shared" si="504"/>
        <v>885</v>
      </c>
      <c r="Y132" s="419">
        <f t="shared" si="504"/>
        <v>134</v>
      </c>
      <c r="Z132" s="419">
        <f t="shared" si="504"/>
        <v>78</v>
      </c>
      <c r="AA132" s="419">
        <f t="shared" si="504"/>
        <v>69</v>
      </c>
      <c r="AB132" s="419">
        <f t="shared" si="504"/>
        <v>33</v>
      </c>
      <c r="AC132" s="419">
        <f t="shared" si="504"/>
        <v>56</v>
      </c>
      <c r="AD132" s="419">
        <f t="shared" si="504"/>
        <v>370</v>
      </c>
      <c r="AE132" s="419">
        <f t="shared" si="504"/>
        <v>1396</v>
      </c>
      <c r="AF132" s="419">
        <f>SUM(AF86,AF131)</f>
        <v>1198</v>
      </c>
      <c r="AG132" s="419">
        <f t="shared" si="504"/>
        <v>100</v>
      </c>
      <c r="AH132" s="419">
        <f>SUM(AH86,AH131)</f>
        <v>44</v>
      </c>
      <c r="AI132" s="419">
        <f t="shared" si="504"/>
        <v>16</v>
      </c>
      <c r="AJ132" s="419">
        <f t="shared" si="504"/>
        <v>12</v>
      </c>
      <c r="AK132" s="419">
        <f t="shared" si="504"/>
        <v>26</v>
      </c>
      <c r="AL132" s="419">
        <f t="shared" si="504"/>
        <v>198</v>
      </c>
      <c r="AM132" s="419">
        <f t="shared" si="504"/>
        <v>1095</v>
      </c>
      <c r="AN132" s="419">
        <f t="shared" si="504"/>
        <v>851</v>
      </c>
      <c r="AO132" s="419">
        <f t="shared" si="504"/>
        <v>118</v>
      </c>
      <c r="AP132" s="419">
        <f t="shared" si="504"/>
        <v>65</v>
      </c>
      <c r="AQ132" s="419">
        <f t="shared" si="504"/>
        <v>33</v>
      </c>
      <c r="AR132" s="419">
        <f t="shared" si="504"/>
        <v>13</v>
      </c>
      <c r="AS132" s="419">
        <f t="shared" si="504"/>
        <v>15</v>
      </c>
      <c r="AT132" s="419">
        <f t="shared" si="504"/>
        <v>244</v>
      </c>
      <c r="AU132" s="419">
        <f t="shared" si="504"/>
        <v>1216</v>
      </c>
      <c r="AV132" s="419">
        <f t="shared" si="504"/>
        <v>1079</v>
      </c>
      <c r="AW132" s="419">
        <f t="shared" si="504"/>
        <v>83</v>
      </c>
      <c r="AX132" s="419">
        <f t="shared" si="504"/>
        <v>32</v>
      </c>
      <c r="AY132" s="419">
        <f>SUM(AY86,AY131)</f>
        <v>5</v>
      </c>
      <c r="AZ132" s="419">
        <f t="shared" si="504"/>
        <v>5</v>
      </c>
      <c r="BA132" s="419">
        <f t="shared" si="504"/>
        <v>12</v>
      </c>
      <c r="BB132" s="419">
        <f t="shared" si="504"/>
        <v>137</v>
      </c>
      <c r="BC132" s="419">
        <f t="shared" si="504"/>
        <v>3996</v>
      </c>
      <c r="BD132" s="419">
        <f t="shared" si="504"/>
        <v>2857</v>
      </c>
      <c r="BE132" s="419">
        <f t="shared" si="504"/>
        <v>443</v>
      </c>
      <c r="BF132" s="419">
        <f t="shared" si="504"/>
        <v>251</v>
      </c>
      <c r="BG132" s="419">
        <f t="shared" si="504"/>
        <v>188</v>
      </c>
      <c r="BH132" s="419">
        <f t="shared" si="504"/>
        <v>81</v>
      </c>
      <c r="BI132" s="419">
        <f t="shared" si="504"/>
        <v>176</v>
      </c>
      <c r="BJ132" s="419">
        <f t="shared" si="504"/>
        <v>1139</v>
      </c>
      <c r="BK132" s="419">
        <f t="shared" si="504"/>
        <v>4209</v>
      </c>
      <c r="BL132" s="419">
        <f t="shared" si="504"/>
        <v>3630</v>
      </c>
      <c r="BM132" s="419">
        <f t="shared" si="504"/>
        <v>298</v>
      </c>
      <c r="BN132" s="419">
        <f t="shared" si="504"/>
        <v>136</v>
      </c>
      <c r="BO132" s="419">
        <f t="shared" si="504"/>
        <v>49</v>
      </c>
      <c r="BP132" s="419">
        <f t="shared" si="504"/>
        <v>27</v>
      </c>
      <c r="BQ132" s="419">
        <f t="shared" si="504"/>
        <v>69</v>
      </c>
      <c r="BR132" s="419">
        <f>SUM(BR86,BR131)</f>
        <v>579</v>
      </c>
      <c r="BS132" s="100">
        <f>SUM(BC132+BK132)</f>
        <v>8205</v>
      </c>
      <c r="BT132" s="2"/>
      <c r="BU132" s="1"/>
      <c r="BV132" s="1"/>
      <c r="BW132" s="2"/>
      <c r="BX132" s="3"/>
      <c r="BY132" s="1"/>
      <c r="BZ132" s="2"/>
      <c r="CA132" s="2"/>
    </row>
    <row r="133" spans="1:79" ht="30" customHeight="1" thickBot="1" x14ac:dyDescent="0.3">
      <c r="A133" s="84"/>
      <c r="B133" s="84"/>
      <c r="C133" s="84"/>
      <c r="D133" s="84"/>
      <c r="E133" s="84"/>
      <c r="F133" s="536" t="s">
        <v>33</v>
      </c>
      <c r="G133" s="420" t="s">
        <v>23</v>
      </c>
      <c r="H133" s="525" t="s">
        <v>26</v>
      </c>
      <c r="I133" s="515">
        <v>100</v>
      </c>
      <c r="J133" s="515"/>
      <c r="K133" s="517" t="s">
        <v>27</v>
      </c>
      <c r="L133" s="519">
        <f>+H132/G132</f>
        <v>0.68104495747266103</v>
      </c>
      <c r="M133" s="421"/>
      <c r="N133" s="422"/>
      <c r="O133" s="420" t="s">
        <v>23</v>
      </c>
      <c r="P133" s="525" t="s">
        <v>26</v>
      </c>
      <c r="Q133" s="515">
        <v>100</v>
      </c>
      <c r="R133" s="515"/>
      <c r="S133" s="517" t="s">
        <v>27</v>
      </c>
      <c r="T133" s="519">
        <f>+P132/O132</f>
        <v>0.84721352536005012</v>
      </c>
      <c r="U133" s="421"/>
      <c r="V133" s="422"/>
      <c r="W133" s="420" t="s">
        <v>23</v>
      </c>
      <c r="X133" s="525" t="s">
        <v>26</v>
      </c>
      <c r="Y133" s="515">
        <v>100</v>
      </c>
      <c r="Z133" s="515"/>
      <c r="AA133" s="517" t="s">
        <v>27</v>
      </c>
      <c r="AB133" s="519">
        <f>+X132/W132</f>
        <v>0.70517928286852594</v>
      </c>
      <c r="AC133" s="423"/>
      <c r="AD133" s="424"/>
      <c r="AE133" s="420" t="s">
        <v>23</v>
      </c>
      <c r="AF133" s="525" t="s">
        <v>26</v>
      </c>
      <c r="AG133" s="515">
        <v>100</v>
      </c>
      <c r="AH133" s="515"/>
      <c r="AI133" s="517" t="s">
        <v>27</v>
      </c>
      <c r="AJ133" s="519">
        <f>+AF132/AE132</f>
        <v>0.8581661891117478</v>
      </c>
      <c r="AK133" s="423"/>
      <c r="AL133" s="424"/>
      <c r="AM133" s="420" t="s">
        <v>23</v>
      </c>
      <c r="AN133" s="525" t="s">
        <v>26</v>
      </c>
      <c r="AO133" s="515">
        <v>100</v>
      </c>
      <c r="AP133" s="515"/>
      <c r="AQ133" s="517" t="s">
        <v>27</v>
      </c>
      <c r="AR133" s="519">
        <f>+AN132/AM132</f>
        <v>0.77716894977168949</v>
      </c>
      <c r="AS133" s="423"/>
      <c r="AT133" s="425"/>
      <c r="AU133" s="420" t="s">
        <v>23</v>
      </c>
      <c r="AV133" s="525" t="s">
        <v>26</v>
      </c>
      <c r="AW133" s="515">
        <v>100</v>
      </c>
      <c r="AX133" s="515"/>
      <c r="AY133" s="517" t="s">
        <v>27</v>
      </c>
      <c r="AZ133" s="519">
        <f>+AV132/AU132</f>
        <v>0.88733552631578949</v>
      </c>
      <c r="BA133" s="423"/>
      <c r="BB133" s="425"/>
      <c r="BC133" s="420" t="s">
        <v>23</v>
      </c>
      <c r="BD133" s="525" t="s">
        <v>26</v>
      </c>
      <c r="BE133" s="515">
        <v>100</v>
      </c>
      <c r="BF133" s="515"/>
      <c r="BG133" s="517" t="s">
        <v>27</v>
      </c>
      <c r="BH133" s="519">
        <f>+BD132/BC132</f>
        <v>0.71496496496496498</v>
      </c>
      <c r="BI133" s="423"/>
      <c r="BJ133" s="425"/>
      <c r="BK133" s="420" t="s">
        <v>23</v>
      </c>
      <c r="BL133" s="525" t="s">
        <v>26</v>
      </c>
      <c r="BM133" s="515">
        <v>100</v>
      </c>
      <c r="BN133" s="515"/>
      <c r="BO133" s="517" t="s">
        <v>27</v>
      </c>
      <c r="BP133" s="519">
        <f>+BL132/BK132</f>
        <v>0.86243763364219528</v>
      </c>
      <c r="BQ133" s="423"/>
      <c r="BR133" s="425"/>
      <c r="BS133" s="84"/>
      <c r="BT133" s="2"/>
      <c r="BU133" s="2"/>
      <c r="BV133" s="2"/>
      <c r="BW133" s="2"/>
      <c r="BX133" s="2"/>
      <c r="BY133" s="2"/>
      <c r="BZ133" s="2"/>
      <c r="CA133" s="2"/>
    </row>
    <row r="134" spans="1:79" ht="30" customHeight="1" thickBot="1" x14ac:dyDescent="0.3">
      <c r="A134" s="84"/>
      <c r="B134" s="84"/>
      <c r="C134" s="84"/>
      <c r="D134" s="84"/>
      <c r="E134" s="84"/>
      <c r="F134" s="537"/>
      <c r="G134" s="426" t="s">
        <v>22</v>
      </c>
      <c r="H134" s="526"/>
      <c r="I134" s="516"/>
      <c r="J134" s="516"/>
      <c r="K134" s="518"/>
      <c r="L134" s="520"/>
      <c r="M134" s="427"/>
      <c r="N134" s="428"/>
      <c r="O134" s="426" t="s">
        <v>22</v>
      </c>
      <c r="P134" s="526"/>
      <c r="Q134" s="516"/>
      <c r="R134" s="516"/>
      <c r="S134" s="518"/>
      <c r="T134" s="520"/>
      <c r="U134" s="427"/>
      <c r="V134" s="428"/>
      <c r="W134" s="426" t="s">
        <v>22</v>
      </c>
      <c r="X134" s="526"/>
      <c r="Y134" s="516"/>
      <c r="Z134" s="516"/>
      <c r="AA134" s="518"/>
      <c r="AB134" s="520"/>
      <c r="AC134" s="429"/>
      <c r="AD134" s="430"/>
      <c r="AE134" s="426" t="s">
        <v>22</v>
      </c>
      <c r="AF134" s="526"/>
      <c r="AG134" s="516"/>
      <c r="AH134" s="516"/>
      <c r="AI134" s="518"/>
      <c r="AJ134" s="520"/>
      <c r="AK134" s="429"/>
      <c r="AL134" s="430"/>
      <c r="AM134" s="426" t="s">
        <v>22</v>
      </c>
      <c r="AN134" s="526"/>
      <c r="AO134" s="516"/>
      <c r="AP134" s="516"/>
      <c r="AQ134" s="518"/>
      <c r="AR134" s="520"/>
      <c r="AS134" s="429"/>
      <c r="AT134" s="430"/>
      <c r="AU134" s="426" t="s">
        <v>22</v>
      </c>
      <c r="AV134" s="526"/>
      <c r="AW134" s="516"/>
      <c r="AX134" s="516"/>
      <c r="AY134" s="518"/>
      <c r="AZ134" s="520"/>
      <c r="BA134" s="429"/>
      <c r="BB134" s="430"/>
      <c r="BC134" s="426" t="s">
        <v>22</v>
      </c>
      <c r="BD134" s="526"/>
      <c r="BE134" s="516"/>
      <c r="BF134" s="516"/>
      <c r="BG134" s="518"/>
      <c r="BH134" s="520"/>
      <c r="BI134" s="429"/>
      <c r="BJ134" s="430"/>
      <c r="BK134" s="426" t="s">
        <v>22</v>
      </c>
      <c r="BL134" s="526"/>
      <c r="BM134" s="516"/>
      <c r="BN134" s="516"/>
      <c r="BO134" s="518"/>
      <c r="BP134" s="520"/>
      <c r="BQ134" s="429"/>
      <c r="BR134" s="430"/>
      <c r="BS134" s="84"/>
      <c r="BT134" s="2"/>
      <c r="BU134" s="11"/>
      <c r="BV134" s="2"/>
      <c r="BW134" s="10"/>
      <c r="BX134" s="2"/>
      <c r="BY134" s="2"/>
      <c r="BZ134" s="6"/>
      <c r="CA134" s="6"/>
    </row>
    <row r="135" spans="1:79" ht="30" customHeight="1" thickBot="1" x14ac:dyDescent="0.3">
      <c r="A135" s="84"/>
      <c r="B135" s="84"/>
      <c r="C135" s="84"/>
      <c r="D135" s="84"/>
      <c r="E135" s="84"/>
      <c r="F135" s="536" t="s">
        <v>34</v>
      </c>
      <c r="G135" s="431" t="s">
        <v>28</v>
      </c>
      <c r="H135" s="521" t="s">
        <v>26</v>
      </c>
      <c r="I135" s="515">
        <v>100</v>
      </c>
      <c r="J135" s="515"/>
      <c r="K135" s="517" t="s">
        <v>27</v>
      </c>
      <c r="L135" s="523">
        <f>+N132/G132</f>
        <v>0.31895504252733903</v>
      </c>
      <c r="M135" s="432"/>
      <c r="N135" s="433"/>
      <c r="O135" s="431" t="s">
        <v>28</v>
      </c>
      <c r="P135" s="521" t="s">
        <v>26</v>
      </c>
      <c r="Q135" s="515">
        <v>100</v>
      </c>
      <c r="R135" s="515"/>
      <c r="S135" s="517" t="s">
        <v>27</v>
      </c>
      <c r="T135" s="523">
        <f>+V132/O132</f>
        <v>0.1527864746399499</v>
      </c>
      <c r="U135" s="432"/>
      <c r="V135" s="433"/>
      <c r="W135" s="431" t="s">
        <v>28</v>
      </c>
      <c r="X135" s="521" t="s">
        <v>26</v>
      </c>
      <c r="Y135" s="515">
        <v>100</v>
      </c>
      <c r="Z135" s="515"/>
      <c r="AA135" s="517" t="s">
        <v>27</v>
      </c>
      <c r="AB135" s="519">
        <f>+AD132/W132</f>
        <v>0.29482071713147412</v>
      </c>
      <c r="AC135" s="432"/>
      <c r="AD135" s="433"/>
      <c r="AE135" s="431" t="s">
        <v>28</v>
      </c>
      <c r="AF135" s="521" t="s">
        <v>26</v>
      </c>
      <c r="AG135" s="515">
        <v>100</v>
      </c>
      <c r="AH135" s="515"/>
      <c r="AI135" s="517" t="s">
        <v>27</v>
      </c>
      <c r="AJ135" s="519">
        <f>+AL132/AE132</f>
        <v>0.14183381088825214</v>
      </c>
      <c r="AK135" s="432"/>
      <c r="AL135" s="433"/>
      <c r="AM135" s="431" t="s">
        <v>28</v>
      </c>
      <c r="AN135" s="521" t="s">
        <v>26</v>
      </c>
      <c r="AO135" s="515">
        <v>100</v>
      </c>
      <c r="AP135" s="515"/>
      <c r="AQ135" s="517" t="s">
        <v>27</v>
      </c>
      <c r="AR135" s="519">
        <f>+AT132/AM132</f>
        <v>0.22283105022831051</v>
      </c>
      <c r="AS135" s="432"/>
      <c r="AT135" s="433"/>
      <c r="AU135" s="431" t="s">
        <v>28</v>
      </c>
      <c r="AV135" s="521" t="s">
        <v>26</v>
      </c>
      <c r="AW135" s="515">
        <v>100</v>
      </c>
      <c r="AX135" s="515"/>
      <c r="AY135" s="517" t="s">
        <v>27</v>
      </c>
      <c r="AZ135" s="519">
        <f>+BB132/AU132</f>
        <v>0.11266447368421052</v>
      </c>
      <c r="BA135" s="432"/>
      <c r="BB135" s="433"/>
      <c r="BC135" s="431" t="s">
        <v>28</v>
      </c>
      <c r="BD135" s="521" t="s">
        <v>26</v>
      </c>
      <c r="BE135" s="515">
        <v>100</v>
      </c>
      <c r="BF135" s="515"/>
      <c r="BG135" s="517" t="s">
        <v>27</v>
      </c>
      <c r="BH135" s="519">
        <f>+BJ132/BC132</f>
        <v>0.28503503503503502</v>
      </c>
      <c r="BI135" s="432"/>
      <c r="BJ135" s="433"/>
      <c r="BK135" s="431" t="s">
        <v>28</v>
      </c>
      <c r="BL135" s="521" t="s">
        <v>26</v>
      </c>
      <c r="BM135" s="515">
        <v>100</v>
      </c>
      <c r="BN135" s="515"/>
      <c r="BO135" s="517" t="s">
        <v>27</v>
      </c>
      <c r="BP135" s="519">
        <f>+BR132/BK132</f>
        <v>0.13756236635780469</v>
      </c>
      <c r="BQ135" s="432"/>
      <c r="BR135" s="433"/>
      <c r="BS135" s="84"/>
      <c r="BT135" s="2"/>
      <c r="BU135" s="2"/>
      <c r="BV135" s="2"/>
      <c r="BW135" s="2"/>
      <c r="BX135" s="2"/>
      <c r="BY135" s="2"/>
      <c r="BZ135" s="2"/>
      <c r="CA135" s="2"/>
    </row>
    <row r="136" spans="1:79" ht="30" customHeight="1" thickBot="1" x14ac:dyDescent="0.3">
      <c r="A136" s="84"/>
      <c r="B136" s="84"/>
      <c r="C136" s="84"/>
      <c r="D136" s="84"/>
      <c r="E136" s="84"/>
      <c r="F136" s="537"/>
      <c r="G136" s="426" t="s">
        <v>22</v>
      </c>
      <c r="H136" s="522"/>
      <c r="I136" s="516"/>
      <c r="J136" s="516"/>
      <c r="K136" s="518"/>
      <c r="L136" s="524"/>
      <c r="M136" s="429"/>
      <c r="N136" s="430"/>
      <c r="O136" s="426" t="s">
        <v>22</v>
      </c>
      <c r="P136" s="522"/>
      <c r="Q136" s="516"/>
      <c r="R136" s="516"/>
      <c r="S136" s="518"/>
      <c r="T136" s="524"/>
      <c r="U136" s="429"/>
      <c r="V136" s="430"/>
      <c r="W136" s="426" t="s">
        <v>22</v>
      </c>
      <c r="X136" s="522"/>
      <c r="Y136" s="516"/>
      <c r="Z136" s="516"/>
      <c r="AA136" s="518"/>
      <c r="AB136" s="520"/>
      <c r="AC136" s="429"/>
      <c r="AD136" s="430"/>
      <c r="AE136" s="426" t="s">
        <v>22</v>
      </c>
      <c r="AF136" s="522"/>
      <c r="AG136" s="516"/>
      <c r="AH136" s="516"/>
      <c r="AI136" s="518"/>
      <c r="AJ136" s="520"/>
      <c r="AK136" s="429"/>
      <c r="AL136" s="430"/>
      <c r="AM136" s="426" t="s">
        <v>22</v>
      </c>
      <c r="AN136" s="522"/>
      <c r="AO136" s="516"/>
      <c r="AP136" s="516"/>
      <c r="AQ136" s="518"/>
      <c r="AR136" s="520"/>
      <c r="AS136" s="429"/>
      <c r="AT136" s="430"/>
      <c r="AU136" s="426" t="s">
        <v>22</v>
      </c>
      <c r="AV136" s="522"/>
      <c r="AW136" s="516"/>
      <c r="AX136" s="516"/>
      <c r="AY136" s="518"/>
      <c r="AZ136" s="520"/>
      <c r="BA136" s="429"/>
      <c r="BB136" s="430"/>
      <c r="BC136" s="426" t="s">
        <v>22</v>
      </c>
      <c r="BD136" s="522"/>
      <c r="BE136" s="516"/>
      <c r="BF136" s="516"/>
      <c r="BG136" s="518"/>
      <c r="BH136" s="520"/>
      <c r="BI136" s="429"/>
      <c r="BJ136" s="430"/>
      <c r="BK136" s="426" t="s">
        <v>22</v>
      </c>
      <c r="BL136" s="522"/>
      <c r="BM136" s="516"/>
      <c r="BN136" s="516"/>
      <c r="BO136" s="518"/>
      <c r="BP136" s="520"/>
      <c r="BQ136" s="429"/>
      <c r="BR136" s="430"/>
      <c r="BS136" s="84"/>
    </row>
    <row r="137" spans="1:79" ht="15.75" customHeight="1"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100"/>
      <c r="BE137" s="84"/>
      <c r="BF137" s="84"/>
      <c r="BG137" s="84"/>
      <c r="BH137" s="84"/>
      <c r="BI137" s="84"/>
      <c r="BJ137" s="84"/>
      <c r="BK137" s="84"/>
      <c r="BL137" s="100"/>
      <c r="BM137" s="84"/>
      <c r="BN137" s="84"/>
      <c r="BO137" s="84"/>
      <c r="BP137" s="84"/>
      <c r="BQ137" s="84"/>
      <c r="BR137" s="84"/>
      <c r="BS137" s="84"/>
      <c r="BU137" s="1"/>
    </row>
    <row r="138" spans="1:79" ht="15.75" customHeight="1" x14ac:dyDescent="0.25">
      <c r="A138" s="84" t="s">
        <v>29</v>
      </c>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100"/>
      <c r="BE138" s="84"/>
      <c r="BF138" s="84"/>
      <c r="BG138" s="100"/>
      <c r="BH138" s="84"/>
      <c r="BI138" s="84"/>
      <c r="BJ138" s="84"/>
      <c r="BK138" s="84"/>
      <c r="BL138" s="100"/>
      <c r="BM138" s="84"/>
      <c r="BN138" s="84"/>
      <c r="BO138" s="84"/>
      <c r="BP138" s="84"/>
      <c r="BQ138" s="84"/>
      <c r="BR138" s="84"/>
      <c r="BS138" s="84"/>
    </row>
    <row r="139" spans="1:79" ht="21" customHeight="1" x14ac:dyDescent="0.3">
      <c r="A139" s="84" t="s">
        <v>30</v>
      </c>
      <c r="B139" s="84"/>
      <c r="C139" s="84"/>
      <c r="D139" s="84"/>
      <c r="E139" s="84"/>
      <c r="F139" s="84"/>
      <c r="G139" s="84"/>
      <c r="H139" s="84"/>
      <c r="I139" s="84"/>
      <c r="J139" s="84"/>
      <c r="K139" s="84"/>
      <c r="L139" s="84"/>
      <c r="M139" s="84"/>
      <c r="N139" s="84"/>
      <c r="O139" s="84"/>
      <c r="P139" s="84"/>
      <c r="Q139" s="538" t="s">
        <v>19</v>
      </c>
      <c r="R139" s="538"/>
      <c r="S139" s="538"/>
      <c r="T139" s="538"/>
      <c r="U139" s="538"/>
      <c r="V139" s="538"/>
      <c r="W139" s="538"/>
      <c r="X139" s="538"/>
      <c r="Y139" s="538"/>
      <c r="Z139" s="538"/>
      <c r="AA139" s="538"/>
      <c r="AB139" s="538"/>
      <c r="AC139" s="84"/>
      <c r="AD139" s="84"/>
      <c r="AE139" s="84"/>
      <c r="AF139" s="84"/>
      <c r="AG139" s="84"/>
      <c r="AH139" s="84"/>
      <c r="AI139" s="84"/>
      <c r="AJ139" s="84"/>
      <c r="AK139" s="84"/>
      <c r="AL139" s="84"/>
      <c r="AM139" s="434"/>
      <c r="AN139" s="84"/>
      <c r="AO139" s="84"/>
      <c r="AP139" s="84"/>
      <c r="AQ139" s="84"/>
      <c r="AR139" s="84"/>
      <c r="AS139" s="84"/>
      <c r="AT139" s="84"/>
      <c r="AU139" s="84"/>
      <c r="AV139" s="84"/>
      <c r="AW139" s="84"/>
      <c r="AX139" s="84"/>
      <c r="AY139" s="84"/>
      <c r="AZ139" s="84"/>
      <c r="BA139" s="84"/>
      <c r="BB139" s="84"/>
      <c r="BC139" s="84"/>
      <c r="BD139" s="84"/>
      <c r="BE139" s="84"/>
      <c r="BF139" s="84"/>
      <c r="BG139" s="84"/>
      <c r="BH139" s="84"/>
      <c r="BI139" s="84"/>
      <c r="BJ139" s="84"/>
      <c r="BK139" s="84"/>
      <c r="BL139" s="84"/>
      <c r="BM139" s="84"/>
      <c r="BN139" s="84"/>
      <c r="BO139" s="84"/>
      <c r="BP139" s="84"/>
      <c r="BQ139" s="84"/>
      <c r="BR139" s="84"/>
      <c r="BS139" s="84"/>
    </row>
    <row r="140" spans="1:79" ht="14.25" customHeight="1" thickBot="1" x14ac:dyDescent="0.35">
      <c r="A140" s="84" t="s">
        <v>31</v>
      </c>
      <c r="B140" s="84"/>
      <c r="C140" s="84"/>
      <c r="D140" s="84"/>
      <c r="E140" s="84"/>
      <c r="F140" s="84"/>
      <c r="G140" s="84"/>
      <c r="H140" s="84" t="s">
        <v>109</v>
      </c>
      <c r="I140" s="84"/>
      <c r="J140" s="84"/>
      <c r="K140" s="84"/>
      <c r="L140" s="84"/>
      <c r="M140" s="84"/>
      <c r="N140" s="84"/>
      <c r="O140" s="84"/>
      <c r="P140" s="84"/>
      <c r="Q140" s="84"/>
      <c r="R140" s="84"/>
      <c r="S140" s="84"/>
      <c r="T140" s="84"/>
      <c r="U140" s="84"/>
      <c r="V140" s="84"/>
      <c r="W140" s="435"/>
      <c r="X140" s="435"/>
      <c r="Y140" s="435"/>
      <c r="Z140" s="435"/>
      <c r="AA140" s="435"/>
      <c r="AB140" s="435"/>
      <c r="AC140" s="562" t="s">
        <v>209</v>
      </c>
      <c r="AD140" s="562"/>
      <c r="AE140" s="562"/>
      <c r="AF140" s="562"/>
      <c r="AG140" s="562"/>
      <c r="AH140" s="562"/>
      <c r="AI140" s="562"/>
      <c r="AJ140" s="562"/>
      <c r="AK140" s="562"/>
      <c r="AL140" s="562"/>
      <c r="AM140" s="434"/>
      <c r="AN140" s="84"/>
      <c r="AO140" s="84"/>
      <c r="AP140" s="84"/>
      <c r="AQ140" s="84"/>
      <c r="AR140" s="84"/>
      <c r="AS140" s="84"/>
      <c r="AT140" s="84"/>
      <c r="AU140" s="84"/>
      <c r="AV140" s="84"/>
      <c r="AW140" s="84"/>
      <c r="AX140" s="84"/>
      <c r="AY140" s="84"/>
      <c r="AZ140" s="84"/>
      <c r="BA140" s="84"/>
      <c r="BB140" s="84"/>
      <c r="BC140" s="84"/>
      <c r="BD140" s="84"/>
      <c r="BE140" s="84"/>
      <c r="BF140" s="84"/>
      <c r="BG140" s="84"/>
      <c r="BH140" s="84"/>
      <c r="BI140" s="84"/>
      <c r="BJ140" s="84"/>
      <c r="BK140" s="84"/>
      <c r="BL140" s="84"/>
      <c r="BM140" s="84"/>
      <c r="BN140" s="84"/>
      <c r="BO140" s="84"/>
      <c r="BP140" s="84"/>
      <c r="BQ140" s="84"/>
      <c r="BR140" s="84"/>
      <c r="BS140" s="84"/>
    </row>
    <row r="141" spans="1:79" ht="21" customHeight="1" thickTop="1"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564" t="s">
        <v>205</v>
      </c>
      <c r="AD141" s="564"/>
      <c r="AE141" s="564"/>
      <c r="AF141" s="564"/>
      <c r="AG141" s="564"/>
      <c r="AH141" s="564"/>
      <c r="AI141" s="564"/>
      <c r="AJ141" s="564"/>
      <c r="AK141" s="564"/>
      <c r="AL141" s="564"/>
      <c r="AM141" s="434"/>
      <c r="AN141" s="84"/>
      <c r="AO141" s="84"/>
      <c r="AP141" s="84"/>
      <c r="AQ141" s="84"/>
      <c r="AR141" s="84"/>
      <c r="AS141" s="84"/>
      <c r="AT141" s="84"/>
      <c r="AU141" s="84"/>
      <c r="AV141" s="84"/>
      <c r="AW141" s="84"/>
      <c r="AX141" s="84"/>
      <c r="AY141" s="84"/>
      <c r="AZ141" s="84"/>
      <c r="BA141" s="84"/>
      <c r="BB141" s="84"/>
      <c r="BC141" s="84"/>
      <c r="BD141" s="84"/>
      <c r="BE141" s="84"/>
      <c r="BF141" s="84"/>
      <c r="BG141" s="84"/>
      <c r="BH141" s="84"/>
      <c r="BI141" s="84"/>
      <c r="BJ141" s="84"/>
      <c r="BK141" s="84"/>
      <c r="BL141" s="84"/>
      <c r="BM141" s="84"/>
      <c r="BN141" s="84"/>
      <c r="BO141" s="84"/>
      <c r="BP141" s="84"/>
      <c r="BQ141" s="84"/>
      <c r="BR141" s="84"/>
      <c r="BS141" s="84"/>
    </row>
    <row r="142" spans="1:79"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103"/>
      <c r="AN142" s="84"/>
      <c r="AO142" s="84"/>
      <c r="AP142" s="84"/>
      <c r="AQ142" s="84"/>
      <c r="AR142" s="84"/>
      <c r="AS142" s="84"/>
      <c r="AT142" s="84"/>
      <c r="AU142" s="84"/>
      <c r="AV142" s="84"/>
      <c r="AW142" s="84"/>
      <c r="AX142" s="84"/>
      <c r="AY142" s="84"/>
      <c r="AZ142" s="84"/>
      <c r="BA142" s="84"/>
      <c r="BB142" s="84"/>
      <c r="BC142" s="84"/>
      <c r="BD142" s="84"/>
      <c r="BE142" s="84"/>
      <c r="BF142" s="84"/>
      <c r="BG142" s="84"/>
      <c r="BH142" s="84"/>
      <c r="BI142" s="84"/>
      <c r="BJ142" s="84"/>
      <c r="BK142" s="84"/>
      <c r="BL142" s="84"/>
      <c r="BM142" s="84"/>
      <c r="BN142" s="84"/>
      <c r="BO142" s="84"/>
      <c r="BP142" s="84"/>
      <c r="BQ142" s="84"/>
      <c r="BR142" s="84"/>
      <c r="BS142" s="84"/>
    </row>
    <row r="143" spans="1:79" ht="30" customHeight="1" x14ac:dyDescent="0.3">
      <c r="A143" s="84"/>
      <c r="B143" s="84"/>
      <c r="C143" s="84"/>
      <c r="D143" s="84"/>
      <c r="E143" s="84"/>
      <c r="F143" s="84"/>
      <c r="G143" s="84"/>
      <c r="H143" s="84"/>
      <c r="I143" s="84"/>
      <c r="J143" s="84"/>
      <c r="K143" s="84"/>
      <c r="L143" s="84"/>
      <c r="M143" s="84"/>
      <c r="N143" s="84"/>
      <c r="O143" s="84"/>
      <c r="P143" s="84"/>
      <c r="Q143" s="538" t="s">
        <v>20</v>
      </c>
      <c r="R143" s="538"/>
      <c r="S143" s="538"/>
      <c r="T143" s="538"/>
      <c r="U143" s="538"/>
      <c r="V143" s="538"/>
      <c r="W143" s="538"/>
      <c r="X143" s="538"/>
      <c r="Y143" s="538"/>
      <c r="Z143" s="538"/>
      <c r="AA143" s="538"/>
      <c r="AB143" s="538"/>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c r="BI143" s="84"/>
      <c r="BJ143" s="84"/>
      <c r="BK143" s="84"/>
      <c r="BL143" s="84"/>
      <c r="BM143" s="84"/>
      <c r="BN143" s="84"/>
      <c r="BO143" s="84"/>
      <c r="BP143" s="84"/>
      <c r="BQ143" s="84"/>
      <c r="BR143" s="84"/>
      <c r="BS143" s="84"/>
    </row>
    <row r="144" spans="1:79" ht="19.5" thickBot="1" x14ac:dyDescent="0.35">
      <c r="A144" s="84"/>
      <c r="B144" s="84"/>
      <c r="C144" s="84"/>
      <c r="D144" s="84"/>
      <c r="E144" s="84"/>
      <c r="F144" s="84"/>
      <c r="G144" s="84"/>
      <c r="H144" s="84"/>
      <c r="I144" s="84"/>
      <c r="J144" s="84"/>
      <c r="K144" s="84"/>
      <c r="L144" s="84"/>
      <c r="M144" s="84"/>
      <c r="N144" s="84"/>
      <c r="O144" s="84"/>
      <c r="P144" s="84"/>
      <c r="Q144" s="84"/>
      <c r="R144" s="84"/>
      <c r="S144" s="84"/>
      <c r="T144" s="84"/>
      <c r="U144" s="84"/>
      <c r="V144" s="84"/>
      <c r="W144" s="436"/>
      <c r="X144" s="436"/>
      <c r="Y144" s="436"/>
      <c r="Z144" s="436"/>
      <c r="AA144" s="436"/>
      <c r="AB144" s="436"/>
      <c r="AC144" s="562" t="s">
        <v>207</v>
      </c>
      <c r="AD144" s="562"/>
      <c r="AE144" s="562"/>
      <c r="AF144" s="562"/>
      <c r="AG144" s="562"/>
      <c r="AH144" s="562"/>
      <c r="AI144" s="562"/>
      <c r="AJ144" s="562"/>
      <c r="AK144" s="562"/>
      <c r="AL144" s="562"/>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c r="BI144" s="84"/>
      <c r="BJ144" s="84"/>
      <c r="BK144" s="84"/>
      <c r="BL144" s="84"/>
      <c r="BM144" s="84"/>
      <c r="BN144" s="84"/>
      <c r="BO144" s="84"/>
      <c r="BP144" s="84"/>
      <c r="BQ144" s="84"/>
      <c r="BR144" s="84"/>
      <c r="BS144" s="84"/>
    </row>
    <row r="145" spans="1:71" ht="15.75" thickTop="1"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563" t="s">
        <v>206</v>
      </c>
      <c r="AD145" s="563"/>
      <c r="AE145" s="563"/>
      <c r="AF145" s="563"/>
      <c r="AG145" s="563"/>
      <c r="AH145" s="563"/>
      <c r="AI145" s="563"/>
      <c r="AJ145" s="563"/>
      <c r="AK145" s="563"/>
      <c r="AL145" s="563"/>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c r="BI145" s="84"/>
      <c r="BJ145" s="84"/>
      <c r="BK145" s="84"/>
      <c r="BL145" s="84"/>
      <c r="BM145" s="84"/>
      <c r="BN145" s="84"/>
      <c r="BO145" s="84"/>
      <c r="BP145" s="84"/>
      <c r="BQ145" s="84"/>
      <c r="BR145" s="84"/>
      <c r="BS145" s="84"/>
    </row>
    <row r="146" spans="1:71" x14ac:dyDescent="0.25">
      <c r="BK146" t="s">
        <v>109</v>
      </c>
    </row>
  </sheetData>
  <sheetProtection deleteRows="0"/>
  <autoFilter ref="A10:BR136">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4" showButton="0"/>
    <filterColumn colId="55" showButton="0"/>
    <filterColumn colId="56" showButton="0"/>
    <filterColumn colId="57" showButton="0"/>
    <filterColumn colId="58" showButton="0"/>
    <filterColumn colId="59" showButton="0"/>
    <filterColumn colId="60" showButton="0"/>
    <filterColumn colId="62" showButton="0"/>
    <filterColumn colId="63" showButton="0"/>
    <filterColumn colId="64" showButton="0"/>
    <filterColumn colId="65" showButton="0"/>
    <filterColumn colId="66" showButton="0"/>
    <filterColumn colId="67" showButton="0"/>
    <filterColumn colId="68" showButton="0"/>
  </autoFilter>
  <dataConsolidate/>
  <customSheetViews>
    <customSheetView guid="{B27D7558-304F-4BAC-BA06-5DD2D43B43BC}" scale="80" topLeftCell="A85">
      <selection activeCell="D98" sqref="D98:D99"/>
      <pageMargins left="0.19685039370078741" right="0.23622047244094491" top="0.55118110236220474" bottom="0.55118110236220474" header="0.39370078740157483" footer="0.31496062992125984"/>
      <printOptions horizontalCentered="1"/>
      <pageSetup paperSize="5" scale="65" orientation="landscape" r:id="rId1"/>
      <headerFooter>
        <oddFooter>&amp;L&amp;"Arial,Normal"&amp;8&amp;F&amp;C&amp;"Arial,Normal"&amp;8&amp;A&amp;R&amp;"Arial,Normal"&amp;8&amp;D</oddFooter>
      </headerFooter>
    </customSheetView>
  </customSheetViews>
  <mergeCells count="147">
    <mergeCell ref="A73:F73"/>
    <mergeCell ref="A77:F77"/>
    <mergeCell ref="A81:F81"/>
    <mergeCell ref="A85:F85"/>
    <mergeCell ref="A86:F86"/>
    <mergeCell ref="A131:F131"/>
    <mergeCell ref="A132:B132"/>
    <mergeCell ref="A22:F22"/>
    <mergeCell ref="A28:F28"/>
    <mergeCell ref="A34:F34"/>
    <mergeCell ref="A40:F40"/>
    <mergeCell ref="A45:E45"/>
    <mergeCell ref="A51:F51"/>
    <mergeCell ref="A58:F58"/>
    <mergeCell ref="A63:F63"/>
    <mergeCell ref="A67:F67"/>
    <mergeCell ref="D5:K5"/>
    <mergeCell ref="BN7:BR7"/>
    <mergeCell ref="A8:B8"/>
    <mergeCell ref="C8:D8"/>
    <mergeCell ref="BN8:BR8"/>
    <mergeCell ref="N6:AO6"/>
    <mergeCell ref="N7:AO7"/>
    <mergeCell ref="AG12:AK12"/>
    <mergeCell ref="AL12:AL13"/>
    <mergeCell ref="G12:G13"/>
    <mergeCell ref="H12:H13"/>
    <mergeCell ref="I12:M12"/>
    <mergeCell ref="N12:N13"/>
    <mergeCell ref="O12:O13"/>
    <mergeCell ref="P12:P13"/>
    <mergeCell ref="AE12:AE13"/>
    <mergeCell ref="AF12:AF13"/>
    <mergeCell ref="X12:X13"/>
    <mergeCell ref="E10:E14"/>
    <mergeCell ref="D10:D14"/>
    <mergeCell ref="C10:C14"/>
    <mergeCell ref="B10:B14"/>
    <mergeCell ref="A10:A14"/>
    <mergeCell ref="BL12:BL13"/>
    <mergeCell ref="BK14:BR14"/>
    <mergeCell ref="Q143:AB143"/>
    <mergeCell ref="AC144:AL144"/>
    <mergeCell ref="AC145:AL145"/>
    <mergeCell ref="Q12:U12"/>
    <mergeCell ref="V12:V13"/>
    <mergeCell ref="W12:W13"/>
    <mergeCell ref="Y12:AC12"/>
    <mergeCell ref="AD12:AD13"/>
    <mergeCell ref="Y133:Z134"/>
    <mergeCell ref="AA133:AA134"/>
    <mergeCell ref="AB133:AB134"/>
    <mergeCell ref="AF133:AF134"/>
    <mergeCell ref="AG133:AH134"/>
    <mergeCell ref="AC140:AL140"/>
    <mergeCell ref="AC141:AL141"/>
    <mergeCell ref="AW133:AX134"/>
    <mergeCell ref="AY133:AY134"/>
    <mergeCell ref="AZ133:AZ134"/>
    <mergeCell ref="BG135:BG136"/>
    <mergeCell ref="BH135:BH136"/>
    <mergeCell ref="BL135:BL136"/>
    <mergeCell ref="AO133:AP134"/>
    <mergeCell ref="AQ133:AQ134"/>
    <mergeCell ref="AR133:AR134"/>
    <mergeCell ref="AV133:AV134"/>
    <mergeCell ref="H133:H134"/>
    <mergeCell ref="I133:J134"/>
    <mergeCell ref="K133:K134"/>
    <mergeCell ref="L133:L134"/>
    <mergeCell ref="P133:P134"/>
    <mergeCell ref="Q133:R134"/>
    <mergeCell ref="S133:S134"/>
    <mergeCell ref="T133:T134"/>
    <mergeCell ref="X133:X134"/>
    <mergeCell ref="G10:BB10"/>
    <mergeCell ref="BC10:BJ11"/>
    <mergeCell ref="BK10:BR11"/>
    <mergeCell ref="G11:V11"/>
    <mergeCell ref="W11:AL11"/>
    <mergeCell ref="AM11:BB11"/>
    <mergeCell ref="AM12:AM13"/>
    <mergeCell ref="AN12:AN13"/>
    <mergeCell ref="AO12:AS12"/>
    <mergeCell ref="AT12:AT13"/>
    <mergeCell ref="AU12:AU13"/>
    <mergeCell ref="AV12:AV13"/>
    <mergeCell ref="AW12:BA12"/>
    <mergeCell ref="BB12:BB13"/>
    <mergeCell ref="BC12:BC13"/>
    <mergeCell ref="BD12:BD13"/>
    <mergeCell ref="BE12:BI12"/>
    <mergeCell ref="BJ12:BJ13"/>
    <mergeCell ref="BK12:BK13"/>
    <mergeCell ref="BM12:BQ12"/>
    <mergeCell ref="BR12:BR13"/>
    <mergeCell ref="F135:F136"/>
    <mergeCell ref="Q139:AB139"/>
    <mergeCell ref="AJ135:AJ136"/>
    <mergeCell ref="AN135:AN136"/>
    <mergeCell ref="AN133:AN134"/>
    <mergeCell ref="H135:H136"/>
    <mergeCell ref="I135:J136"/>
    <mergeCell ref="K135:K136"/>
    <mergeCell ref="L135:L136"/>
    <mergeCell ref="P135:P136"/>
    <mergeCell ref="Q135:R136"/>
    <mergeCell ref="S135:S136"/>
    <mergeCell ref="AI133:AI134"/>
    <mergeCell ref="AJ133:AJ134"/>
    <mergeCell ref="AI135:AI136"/>
    <mergeCell ref="F133:F134"/>
    <mergeCell ref="BM135:BN136"/>
    <mergeCell ref="BO135:BO136"/>
    <mergeCell ref="BP135:BP136"/>
    <mergeCell ref="BE135:BF136"/>
    <mergeCell ref="BE133:BF134"/>
    <mergeCell ref="BG133:BG134"/>
    <mergeCell ref="BH133:BH134"/>
    <mergeCell ref="BL133:BL134"/>
    <mergeCell ref="BM133:BN134"/>
    <mergeCell ref="BO133:BO134"/>
    <mergeCell ref="BP133:BP134"/>
    <mergeCell ref="BC14:BJ14"/>
    <mergeCell ref="F10:F14"/>
    <mergeCell ref="AO135:AP136"/>
    <mergeCell ref="AQ135:AQ136"/>
    <mergeCell ref="AR135:AR136"/>
    <mergeCell ref="AV135:AV136"/>
    <mergeCell ref="AW135:AX136"/>
    <mergeCell ref="AY135:AY136"/>
    <mergeCell ref="AZ135:AZ136"/>
    <mergeCell ref="BD135:BD136"/>
    <mergeCell ref="T135:T136"/>
    <mergeCell ref="X135:X136"/>
    <mergeCell ref="BD133:BD134"/>
    <mergeCell ref="G14:N14"/>
    <mergeCell ref="O14:V14"/>
    <mergeCell ref="W14:AD14"/>
    <mergeCell ref="AE14:AL14"/>
    <mergeCell ref="AM14:AT14"/>
    <mergeCell ref="AU14:BB14"/>
    <mergeCell ref="Y135:Z136"/>
    <mergeCell ref="AA135:AA136"/>
    <mergeCell ref="AB135:AB136"/>
    <mergeCell ref="AF135:AF136"/>
    <mergeCell ref="AG135:AH136"/>
  </mergeCells>
  <conditionalFormatting sqref="BM135 BO135:BP135 AW135 AY135:AZ135 AG135 AI135:AJ135 AE133:AL133 K135 K133:L133 I135 G133:I133 AU133:BB133 BK133:BR133 P16:U21 V15:V33 P47:U50 AD15:AD33 AL15:AL33 AT15:AT33 BB15:BB76 N15:N33 P24:U27 P30:U33 N35:N39 AT35:AT39 AL35:AL39 AD35:AD39 P36:V39 AD41:AD44 AL41:AL44 AT41:AT44 N41:N44 P42:V44 N52:N57 AT52:AT57 AL52:AL57 AD52:AD57 P53:V57 P75:V76 AD74:AD76 AL74:AL76 AT74:AT76 N74:N76 N46:N50 AT46:AT50 AL46:AL50 AD46:AD50 V46:V50 P65:V66 AD64:AD66 AL64:AL66 AT64:AT66 N64:N66 P60:V62 AD59:AD62 AL59:AL62 AT59:AT62 N59:N62 N68:N72 AT68:AT72 AL68:AL72 AD68:AD72 P69:V72 N78:N80 AT78:AT80 AL78:AL80 AD78:AD80 P79:V80 BB78:BB80 BB82:BB84 P83:V84 AD82:AD84 AL82:AL84 AT82:AT84 N82:N84 N86:N130 AT86:AT130 AL86:AL130 AD86:AD130 P87:V87 BB86:BB130 V86 G132:BR132 V68 V35 S41:V41 V52 V59 V64 T74:V74 U82:V82 U78:V78 P90:V91 V88:V89 P93:V93 S92:V92 P95:V95 V94 P99:V100 V96:V98 P107:V107 U101:V101 Q102:V102 V103 U104:V104 Q105:V105 V106 P116:V116 V110:V113 Q114:V114 V115 P109:V109 V108 P120:V120 U117:V117 V118 Q119:V119 P122:V122 V121 P125:V127 V123:V124 V128:V130">
    <cfRule type="cellIs" dxfId="107" priority="409" stopIfTrue="1" operator="notEqual">
      <formula>0</formula>
    </cfRule>
  </conditionalFormatting>
  <conditionalFormatting sqref="BE135 BG135 BC133:BJ133">
    <cfRule type="cellIs" dxfId="106" priority="407" stopIfTrue="1" operator="notEqual">
      <formula>0</formula>
    </cfRule>
  </conditionalFormatting>
  <conditionalFormatting sqref="AO135 AQ135:AR135 AM133:AT133">
    <cfRule type="cellIs" dxfId="105" priority="406" stopIfTrue="1" operator="notEqual">
      <formula>0</formula>
    </cfRule>
  </conditionalFormatting>
  <conditionalFormatting sqref="Y135 AA135:AB135 W133:AD133">
    <cfRule type="cellIs" dxfId="104" priority="405" stopIfTrue="1" operator="notEqual">
      <formula>0</formula>
    </cfRule>
  </conditionalFormatting>
  <conditionalFormatting sqref="S135 S133:T133 Q135 O133:Q133">
    <cfRule type="cellIs" dxfId="103" priority="404" stopIfTrue="1" operator="notEqual">
      <formula>0</formula>
    </cfRule>
  </conditionalFormatting>
  <conditionalFormatting sqref="BH135">
    <cfRule type="cellIs" dxfId="102" priority="403" stopIfTrue="1" operator="notEqual">
      <formula>0</formula>
    </cfRule>
  </conditionalFormatting>
  <conditionalFormatting sqref="AO35:AS35 AO74:AS76 AP64:AS66 AO78:AS80 AO82:AS84 AO114:AS114 AO95:AS95 AQ91:AS91 AR94:AS94 AO100:AS100 AO102:AS102 AR103:AS104 AS105 AS107 AO116:AS116 AO122:AS122 AP117:AS117 AS118:AS119 AO125:AS130 AS123">
    <cfRule type="cellIs" dxfId="101" priority="165" stopIfTrue="1" operator="notEqual">
      <formula>0</formula>
    </cfRule>
  </conditionalFormatting>
  <conditionalFormatting sqref="V85 AD85 AL85 AT85 N85">
    <cfRule type="cellIs" dxfId="100" priority="88" stopIfTrue="1" operator="notEqual">
      <formula>0</formula>
    </cfRule>
  </conditionalFormatting>
  <conditionalFormatting sqref="V77 AD77 AL77 AT77 N77">
    <cfRule type="cellIs" dxfId="99" priority="92" stopIfTrue="1" operator="notEqual">
      <formula>0</formula>
    </cfRule>
  </conditionalFormatting>
  <conditionalFormatting sqref="V81 AD81 AL81 AT81 N81">
    <cfRule type="cellIs" dxfId="98" priority="90" stopIfTrue="1" operator="notEqual">
      <formula>0</formula>
    </cfRule>
  </conditionalFormatting>
  <conditionalFormatting sqref="BB85">
    <cfRule type="cellIs" dxfId="97" priority="89" stopIfTrue="1" operator="notEqual">
      <formula>0</formula>
    </cfRule>
  </conditionalFormatting>
  <conditionalFormatting sqref="V34 AD34 AL34 AT34 N34">
    <cfRule type="cellIs" dxfId="96" priority="101" stopIfTrue="1" operator="notEqual">
      <formula>0</formula>
    </cfRule>
  </conditionalFormatting>
  <conditionalFormatting sqref="V40 AD40 AL40 AT40 N40">
    <cfRule type="cellIs" dxfId="95" priority="100" stopIfTrue="1" operator="notEqual">
      <formula>0</formula>
    </cfRule>
  </conditionalFormatting>
  <conditionalFormatting sqref="V51 AD51 AL51 AT51 N51">
    <cfRule type="cellIs" dxfId="94" priority="99" stopIfTrue="1" operator="notEqual">
      <formula>0</formula>
    </cfRule>
  </conditionalFormatting>
  <conditionalFormatting sqref="V73 AD73 AL73 AT73 N73">
    <cfRule type="cellIs" dxfId="93" priority="98" stopIfTrue="1" operator="notEqual">
      <formula>0</formula>
    </cfRule>
  </conditionalFormatting>
  <conditionalFormatting sqref="V45 AD45 AL45 AT45 N45">
    <cfRule type="cellIs" dxfId="92" priority="97" stopIfTrue="1" operator="notEqual">
      <formula>0</formula>
    </cfRule>
  </conditionalFormatting>
  <conditionalFormatting sqref="V63 AD63 AL63 AT63 N63">
    <cfRule type="cellIs" dxfId="91" priority="96" stopIfTrue="1" operator="notEqual">
      <formula>0</formula>
    </cfRule>
  </conditionalFormatting>
  <conditionalFormatting sqref="V58 AD58 AL58 AT58 N58">
    <cfRule type="cellIs" dxfId="90" priority="95" stopIfTrue="1" operator="notEqual">
      <formula>0</formula>
    </cfRule>
  </conditionalFormatting>
  <conditionalFormatting sqref="V67 AD67 AL67 AT67 N67">
    <cfRule type="cellIs" dxfId="89" priority="94" stopIfTrue="1" operator="notEqual">
      <formula>0</formula>
    </cfRule>
  </conditionalFormatting>
  <conditionalFormatting sqref="BB77">
    <cfRule type="cellIs" dxfId="88" priority="93" stopIfTrue="1" operator="notEqual">
      <formula>0</formula>
    </cfRule>
  </conditionalFormatting>
  <conditionalFormatting sqref="BB81">
    <cfRule type="cellIs" dxfId="87" priority="91" stopIfTrue="1" operator="notEqual">
      <formula>0</formula>
    </cfRule>
  </conditionalFormatting>
  <conditionalFormatting sqref="P15:U15">
    <cfRule type="cellIs" dxfId="86" priority="87" stopIfTrue="1" operator="notEqual">
      <formula>0</formula>
    </cfRule>
  </conditionalFormatting>
  <conditionalFormatting sqref="AO15:AS15">
    <cfRule type="cellIs" dxfId="85" priority="86" stopIfTrue="1" operator="notEqual">
      <formula>0</formula>
    </cfRule>
  </conditionalFormatting>
  <conditionalFormatting sqref="AO16:AS21">
    <cfRule type="cellIs" dxfId="84" priority="85" stopIfTrue="1" operator="notEqual">
      <formula>0</formula>
    </cfRule>
  </conditionalFormatting>
  <conditionalFormatting sqref="P68:U68">
    <cfRule type="cellIs" dxfId="83" priority="84" stopIfTrue="1" operator="notEqual">
      <formula>0</formula>
    </cfRule>
  </conditionalFormatting>
  <conditionalFormatting sqref="AO68:AS72">
    <cfRule type="cellIs" dxfId="82" priority="83" stopIfTrue="1" operator="notEqual">
      <formula>0</formula>
    </cfRule>
  </conditionalFormatting>
  <conditionalFormatting sqref="P46:U46">
    <cfRule type="cellIs" dxfId="81" priority="82" stopIfTrue="1" operator="notEqual">
      <formula>0</formula>
    </cfRule>
  </conditionalFormatting>
  <conditionalFormatting sqref="AO46:AS50">
    <cfRule type="cellIs" dxfId="80" priority="81" stopIfTrue="1" operator="notEqual">
      <formula>0</formula>
    </cfRule>
  </conditionalFormatting>
  <conditionalFormatting sqref="P130:U130">
    <cfRule type="cellIs" dxfId="79" priority="80" stopIfTrue="1" operator="notEqual">
      <formula>0</formula>
    </cfRule>
  </conditionalFormatting>
  <conditionalFormatting sqref="P23:U23">
    <cfRule type="cellIs" dxfId="78" priority="79" stopIfTrue="1" operator="notEqual">
      <formula>0</formula>
    </cfRule>
  </conditionalFormatting>
  <conditionalFormatting sqref="AO23:AS27">
    <cfRule type="cellIs" dxfId="77" priority="78" stopIfTrue="1" operator="notEqual">
      <formula>0</formula>
    </cfRule>
  </conditionalFormatting>
  <conditionalFormatting sqref="P29:U29">
    <cfRule type="cellIs" dxfId="76" priority="77" stopIfTrue="1" operator="notEqual">
      <formula>0</formula>
    </cfRule>
  </conditionalFormatting>
  <conditionalFormatting sqref="AO29:AS33">
    <cfRule type="cellIs" dxfId="75" priority="76" stopIfTrue="1" operator="notEqual">
      <formula>0</formula>
    </cfRule>
  </conditionalFormatting>
  <conditionalFormatting sqref="P35:U35">
    <cfRule type="cellIs" dxfId="74" priority="75" stopIfTrue="1" operator="notEqual">
      <formula>0</formula>
    </cfRule>
  </conditionalFormatting>
  <conditionalFormatting sqref="AO36:AS39">
    <cfRule type="cellIs" dxfId="73" priority="74" stopIfTrue="1" operator="notEqual">
      <formula>0</formula>
    </cfRule>
  </conditionalFormatting>
  <conditionalFormatting sqref="P41:R41">
    <cfRule type="cellIs" dxfId="72" priority="73" stopIfTrue="1" operator="notEqual">
      <formula>0</formula>
    </cfRule>
  </conditionalFormatting>
  <conditionalFormatting sqref="AO41:AS44">
    <cfRule type="cellIs" dxfId="71" priority="72" stopIfTrue="1" operator="notEqual">
      <formula>0</formula>
    </cfRule>
  </conditionalFormatting>
  <conditionalFormatting sqref="P52:U52">
    <cfRule type="cellIs" dxfId="70" priority="71" stopIfTrue="1" operator="notEqual">
      <formula>0</formula>
    </cfRule>
  </conditionalFormatting>
  <conditionalFormatting sqref="AO52:AS57">
    <cfRule type="cellIs" dxfId="69" priority="70" stopIfTrue="1" operator="notEqual">
      <formula>0</formula>
    </cfRule>
  </conditionalFormatting>
  <conditionalFormatting sqref="P59:U59">
    <cfRule type="cellIs" dxfId="68" priority="69" stopIfTrue="1" operator="notEqual">
      <formula>0</formula>
    </cfRule>
  </conditionalFormatting>
  <conditionalFormatting sqref="AO59:AS62">
    <cfRule type="cellIs" dxfId="67" priority="68" stopIfTrue="1" operator="notEqual">
      <formula>0</formula>
    </cfRule>
  </conditionalFormatting>
  <conditionalFormatting sqref="P64:U64">
    <cfRule type="cellIs" dxfId="66" priority="67" stopIfTrue="1" operator="notEqual">
      <formula>0</formula>
    </cfRule>
  </conditionalFormatting>
  <conditionalFormatting sqref="AO64:AO66">
    <cfRule type="cellIs" dxfId="65" priority="66" stopIfTrue="1" operator="notEqual">
      <formula>0</formula>
    </cfRule>
  </conditionalFormatting>
  <conditionalFormatting sqref="P74:S74">
    <cfRule type="cellIs" dxfId="64" priority="65" stopIfTrue="1" operator="notEqual">
      <formula>0</formula>
    </cfRule>
  </conditionalFormatting>
  <conditionalFormatting sqref="AO109:AS109">
    <cfRule type="cellIs" dxfId="63" priority="64" stopIfTrue="1" operator="notEqual">
      <formula>0</formula>
    </cfRule>
  </conditionalFormatting>
  <conditionalFormatting sqref="P82:T82">
    <cfRule type="cellIs" dxfId="62" priority="63" stopIfTrue="1" operator="notEqual">
      <formula>0</formula>
    </cfRule>
  </conditionalFormatting>
  <conditionalFormatting sqref="AO87:AS87">
    <cfRule type="cellIs" dxfId="61" priority="62" stopIfTrue="1" operator="notEqual">
      <formula>0</formula>
    </cfRule>
  </conditionalFormatting>
  <conditionalFormatting sqref="P78:T78">
    <cfRule type="cellIs" dxfId="60" priority="61" stopIfTrue="1" operator="notEqual">
      <formula>0</formula>
    </cfRule>
  </conditionalFormatting>
  <conditionalFormatting sqref="AO90:AS90">
    <cfRule type="cellIs" dxfId="59" priority="60" stopIfTrue="1" operator="notEqual">
      <formula>0</formula>
    </cfRule>
  </conditionalFormatting>
  <conditionalFormatting sqref="P88:U88">
    <cfRule type="cellIs" dxfId="58" priority="59" stopIfTrue="1" operator="notEqual">
      <formula>0</formula>
    </cfRule>
  </conditionalFormatting>
  <conditionalFormatting sqref="AO88:AS88">
    <cfRule type="cellIs" dxfId="57" priority="58" stopIfTrue="1" operator="notEqual">
      <formula>0</formula>
    </cfRule>
  </conditionalFormatting>
  <conditionalFormatting sqref="P89:U89">
    <cfRule type="cellIs" dxfId="56" priority="57" stopIfTrue="1" operator="notEqual">
      <formula>0</formula>
    </cfRule>
  </conditionalFormatting>
  <conditionalFormatting sqref="AO89:AS89">
    <cfRule type="cellIs" dxfId="55" priority="56" stopIfTrue="1" operator="notEqual">
      <formula>0</formula>
    </cfRule>
  </conditionalFormatting>
  <conditionalFormatting sqref="AO91:AP91">
    <cfRule type="cellIs" dxfId="54" priority="55" stopIfTrue="1" operator="notEqual">
      <formula>0</formula>
    </cfRule>
  </conditionalFormatting>
  <conditionalFormatting sqref="P92:R92">
    <cfRule type="cellIs" dxfId="53" priority="54" stopIfTrue="1" operator="notEqual">
      <formula>0</formula>
    </cfRule>
  </conditionalFormatting>
  <conditionalFormatting sqref="AO92:AS92">
    <cfRule type="cellIs" dxfId="52" priority="53" stopIfTrue="1" operator="notEqual">
      <formula>0</formula>
    </cfRule>
  </conditionalFormatting>
  <conditionalFormatting sqref="AO93:AS93">
    <cfRule type="cellIs" dxfId="51" priority="52" stopIfTrue="1" operator="notEqual">
      <formula>0</formula>
    </cfRule>
  </conditionalFormatting>
  <conditionalFormatting sqref="P94:U94">
    <cfRule type="cellIs" dxfId="50" priority="51" stopIfTrue="1" operator="notEqual">
      <formula>0</formula>
    </cfRule>
  </conditionalFormatting>
  <conditionalFormatting sqref="AO94:AQ94">
    <cfRule type="cellIs" dxfId="49" priority="50" stopIfTrue="1" operator="notEqual">
      <formula>0</formula>
    </cfRule>
  </conditionalFormatting>
  <conditionalFormatting sqref="P96:U96">
    <cfRule type="cellIs" dxfId="48" priority="49" stopIfTrue="1" operator="notEqual">
      <formula>0</formula>
    </cfRule>
  </conditionalFormatting>
  <conditionalFormatting sqref="AO96:AS96">
    <cfRule type="cellIs" dxfId="47" priority="48" stopIfTrue="1" operator="notEqual">
      <formula>0</formula>
    </cfRule>
  </conditionalFormatting>
  <conditionalFormatting sqref="P97:U97">
    <cfRule type="cellIs" dxfId="46" priority="47" stopIfTrue="1" operator="notEqual">
      <formula>0</formula>
    </cfRule>
  </conditionalFormatting>
  <conditionalFormatting sqref="AO97:AS97">
    <cfRule type="cellIs" dxfId="45" priority="46" stopIfTrue="1" operator="notEqual">
      <formula>0</formula>
    </cfRule>
  </conditionalFormatting>
  <conditionalFormatting sqref="P98:U98">
    <cfRule type="cellIs" dxfId="44" priority="45" stopIfTrue="1" operator="notEqual">
      <formula>0</formula>
    </cfRule>
  </conditionalFormatting>
  <conditionalFormatting sqref="AO98:AS98">
    <cfRule type="cellIs" dxfId="43" priority="44" stopIfTrue="1" operator="notEqual">
      <formula>0</formula>
    </cfRule>
  </conditionalFormatting>
  <conditionalFormatting sqref="AO99:AS99">
    <cfRule type="cellIs" dxfId="42" priority="43" stopIfTrue="1" operator="notEqual">
      <formula>0</formula>
    </cfRule>
  </conditionalFormatting>
  <conditionalFormatting sqref="P101:T101">
    <cfRule type="cellIs" dxfId="41" priority="42" stopIfTrue="1" operator="notEqual">
      <formula>0</formula>
    </cfRule>
  </conditionalFormatting>
  <conditionalFormatting sqref="AO101:AS101">
    <cfRule type="cellIs" dxfId="40" priority="41" stopIfTrue="1" operator="notEqual">
      <formula>0</formula>
    </cfRule>
  </conditionalFormatting>
  <conditionalFormatting sqref="P102">
    <cfRule type="cellIs" dxfId="39" priority="40" stopIfTrue="1" operator="notEqual">
      <formula>0</formula>
    </cfRule>
  </conditionalFormatting>
  <conditionalFormatting sqref="P103:U103">
    <cfRule type="cellIs" dxfId="38" priority="39" stopIfTrue="1" operator="notEqual">
      <formula>0</formula>
    </cfRule>
  </conditionalFormatting>
  <conditionalFormatting sqref="AO103:AQ103">
    <cfRule type="cellIs" dxfId="37" priority="38" stopIfTrue="1" operator="notEqual">
      <formula>0</formula>
    </cfRule>
  </conditionalFormatting>
  <conditionalFormatting sqref="Z104:AA104">
    <cfRule type="cellIs" dxfId="36" priority="37" stopIfTrue="1" operator="notEqual">
      <formula>0</formula>
    </cfRule>
  </conditionalFormatting>
  <conditionalFormatting sqref="P104:T104">
    <cfRule type="cellIs" dxfId="35" priority="36" stopIfTrue="1" operator="notEqual">
      <formula>0</formula>
    </cfRule>
  </conditionalFormatting>
  <conditionalFormatting sqref="AO104:AQ104">
    <cfRule type="cellIs" dxfId="34" priority="35" stopIfTrue="1" operator="notEqual">
      <formula>0</formula>
    </cfRule>
  </conditionalFormatting>
  <conditionalFormatting sqref="P105">
    <cfRule type="cellIs" dxfId="33" priority="34" stopIfTrue="1" operator="notEqual">
      <formula>0</formula>
    </cfRule>
  </conditionalFormatting>
  <conditionalFormatting sqref="AO105:AR105">
    <cfRule type="cellIs" dxfId="32" priority="33" stopIfTrue="1" operator="notEqual">
      <formula>0</formula>
    </cfRule>
  </conditionalFormatting>
  <conditionalFormatting sqref="P106:U106">
    <cfRule type="cellIs" dxfId="31" priority="32" stopIfTrue="1" operator="notEqual">
      <formula>0</formula>
    </cfRule>
  </conditionalFormatting>
  <conditionalFormatting sqref="AO106:AS106">
    <cfRule type="cellIs" dxfId="30" priority="31" stopIfTrue="1" operator="notEqual">
      <formula>0</formula>
    </cfRule>
  </conditionalFormatting>
  <conditionalFormatting sqref="AO107:AR107">
    <cfRule type="cellIs" dxfId="29" priority="30" stopIfTrue="1" operator="notEqual">
      <formula>0</formula>
    </cfRule>
  </conditionalFormatting>
  <conditionalFormatting sqref="P110:U110">
    <cfRule type="cellIs" dxfId="28" priority="29" stopIfTrue="1" operator="notEqual">
      <formula>0</formula>
    </cfRule>
  </conditionalFormatting>
  <conditionalFormatting sqref="AO110:AS110">
    <cfRule type="cellIs" dxfId="27" priority="28" stopIfTrue="1" operator="notEqual">
      <formula>0</formula>
    </cfRule>
  </conditionalFormatting>
  <conditionalFormatting sqref="P111:U111">
    <cfRule type="cellIs" dxfId="26" priority="27" stopIfTrue="1" operator="notEqual">
      <formula>0</formula>
    </cfRule>
  </conditionalFormatting>
  <conditionalFormatting sqref="AO111:AS111">
    <cfRule type="cellIs" dxfId="25" priority="26" stopIfTrue="1" operator="notEqual">
      <formula>0</formula>
    </cfRule>
  </conditionalFormatting>
  <conditionalFormatting sqref="P112:U112">
    <cfRule type="cellIs" dxfId="24" priority="25" stopIfTrue="1" operator="notEqual">
      <formula>0</formula>
    </cfRule>
  </conditionalFormatting>
  <conditionalFormatting sqref="AO112:AS112">
    <cfRule type="cellIs" dxfId="23" priority="24" stopIfTrue="1" operator="notEqual">
      <formula>0</formula>
    </cfRule>
  </conditionalFormatting>
  <conditionalFormatting sqref="P113:U113">
    <cfRule type="cellIs" dxfId="22" priority="23" stopIfTrue="1" operator="notEqual">
      <formula>0</formula>
    </cfRule>
  </conditionalFormatting>
  <conditionalFormatting sqref="AO113:AS113">
    <cfRule type="cellIs" dxfId="21" priority="22" stopIfTrue="1" operator="notEqual">
      <formula>0</formula>
    </cfRule>
  </conditionalFormatting>
  <conditionalFormatting sqref="P114">
    <cfRule type="cellIs" dxfId="20" priority="21" stopIfTrue="1" operator="notEqual">
      <formula>0</formula>
    </cfRule>
  </conditionalFormatting>
  <conditionalFormatting sqref="P115:U115">
    <cfRule type="cellIs" dxfId="19" priority="20" stopIfTrue="1" operator="notEqual">
      <formula>0</formula>
    </cfRule>
  </conditionalFormatting>
  <conditionalFormatting sqref="AO115:AS115">
    <cfRule type="cellIs" dxfId="18" priority="19" stopIfTrue="1" operator="notEqual">
      <formula>0</formula>
    </cfRule>
  </conditionalFormatting>
  <conditionalFormatting sqref="P108:U108">
    <cfRule type="cellIs" dxfId="17" priority="18" stopIfTrue="1" operator="notEqual">
      <formula>0</formula>
    </cfRule>
  </conditionalFormatting>
  <conditionalFormatting sqref="AO108:AS108">
    <cfRule type="cellIs" dxfId="16" priority="17" stopIfTrue="1" operator="notEqual">
      <formula>0</formula>
    </cfRule>
  </conditionalFormatting>
  <conditionalFormatting sqref="Y117:Z117">
    <cfRule type="cellIs" dxfId="15" priority="16" stopIfTrue="1" operator="notEqual">
      <formula>0</formula>
    </cfRule>
  </conditionalFormatting>
  <conditionalFormatting sqref="P117:T117">
    <cfRule type="cellIs" dxfId="14" priority="15" stopIfTrue="1" operator="notEqual">
      <formula>0</formula>
    </cfRule>
  </conditionalFormatting>
  <conditionalFormatting sqref="AO117">
    <cfRule type="cellIs" dxfId="13" priority="14" stopIfTrue="1" operator="notEqual">
      <formula>0</formula>
    </cfRule>
  </conditionalFormatting>
  <conditionalFormatting sqref="P118:U118">
    <cfRule type="cellIs" dxfId="12" priority="13" stopIfTrue="1" operator="notEqual">
      <formula>0</formula>
    </cfRule>
  </conditionalFormatting>
  <conditionalFormatting sqref="AO118:AR118">
    <cfRule type="cellIs" dxfId="11" priority="12" stopIfTrue="1" operator="notEqual">
      <formula>0</formula>
    </cfRule>
  </conditionalFormatting>
  <conditionalFormatting sqref="P119">
    <cfRule type="cellIs" dxfId="10" priority="11" stopIfTrue="1" operator="notEqual">
      <formula>0</formula>
    </cfRule>
  </conditionalFormatting>
  <conditionalFormatting sqref="AO119:AR119">
    <cfRule type="cellIs" dxfId="9" priority="10" stopIfTrue="1" operator="notEqual">
      <formula>0</formula>
    </cfRule>
  </conditionalFormatting>
  <conditionalFormatting sqref="AO120:AS120">
    <cfRule type="cellIs" dxfId="8" priority="9" stopIfTrue="1" operator="notEqual">
      <formula>0</formula>
    </cfRule>
  </conditionalFormatting>
  <conditionalFormatting sqref="P121:U121">
    <cfRule type="cellIs" dxfId="7" priority="8" stopIfTrue="1" operator="notEqual">
      <formula>0</formula>
    </cfRule>
  </conditionalFormatting>
  <conditionalFormatting sqref="AO121:AS121">
    <cfRule type="cellIs" dxfId="6" priority="7" stopIfTrue="1" operator="notEqual">
      <formula>0</formula>
    </cfRule>
  </conditionalFormatting>
  <conditionalFormatting sqref="P123:U123">
    <cfRule type="cellIs" dxfId="5" priority="6" stopIfTrue="1" operator="notEqual">
      <formula>0</formula>
    </cfRule>
  </conditionalFormatting>
  <conditionalFormatting sqref="AO123:AR123">
    <cfRule type="cellIs" dxfId="4" priority="5" stopIfTrue="1" operator="notEqual">
      <formula>0</formula>
    </cfRule>
  </conditionalFormatting>
  <conditionalFormatting sqref="P124:U124">
    <cfRule type="cellIs" dxfId="3" priority="4" stopIfTrue="1" operator="notEqual">
      <formula>0</formula>
    </cfRule>
  </conditionalFormatting>
  <conditionalFormatting sqref="AO124:AS124">
    <cfRule type="cellIs" dxfId="2" priority="3" stopIfTrue="1" operator="notEqual">
      <formula>0</formula>
    </cfRule>
  </conditionalFormatting>
  <conditionalFormatting sqref="P128:U128">
    <cfRule type="cellIs" dxfId="1" priority="2" stopIfTrue="1" operator="notEqual">
      <formula>0</formula>
    </cfRule>
  </conditionalFormatting>
  <conditionalFormatting sqref="P129:U129">
    <cfRule type="cellIs" dxfId="0" priority="1" stopIfTrue="1" operator="notEqual">
      <formula>0</formula>
    </cfRule>
  </conditionalFormatting>
  <dataValidations count="4">
    <dataValidation type="whole" operator="greaterThanOrEqual" allowBlank="1" showInputMessage="1" showErrorMessage="1" sqref="G132:BR132">
      <formula1>H132</formula1>
    </dataValidation>
    <dataValidation allowBlank="1" showInputMessage="1" showErrorMessage="1" errorTitle="Grupos." error="Sólo puede escribir números enteros del 0 al 10." sqref="AL133 AT133 AD133 BR133 BJ133 BB133"/>
    <dataValidation allowBlank="1" showInputMessage="1" showErrorMessage="1" errorTitle="Verifique su entrada." error="Sólo puede elegir un valor de la lista." promptTitle="Ciclo Escolar" prompt="Seleccione el Ciclo Escolar" sqref="BK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dataValidation operator="greaterThanOrEqual" allowBlank="1" showInputMessage="1" showErrorMessage="1" sqref="M15:M21 M23:M27 M29:M33 M35:M39 M68:M72 M46:M50 M41:M44 M59:M62 M52:M57 M64:M66 M74:M76 M78:M80 M82:M84 M87:M130"/>
  </dataValidations>
  <printOptions horizontalCentered="1" verticalCentered="1"/>
  <pageMargins left="0.19685039370078741" right="0.23622047244094491" top="0.55118110236220474" bottom="0.55118110236220474" header="0.39370078740157483" footer="0.31496062992125984"/>
  <pageSetup scale="28" orientation="landscape" r:id="rId2"/>
  <headerFooter>
    <oddFooter>&amp;L&amp;"Arial,Normal"&amp;8&amp;F&amp;C&amp;"Arial,Normal"&amp;8&amp;A&amp;R&amp;"Arial,Normal"&amp;8&amp;D</oddFooter>
  </headerFooter>
  <rowBreaks count="1" manualBreakCount="1">
    <brk id="57" max="69"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EB 01-A2</vt:lpstr>
      <vt:lpstr>EB 01-A2 BECADOS</vt:lpstr>
      <vt:lpstr>EB 05</vt:lpstr>
      <vt:lpstr>'EB 01-A2'!Área_de_impresión</vt:lpstr>
      <vt:lpstr>'EB 01-A2 BECADOS'!Área_de_impresión</vt:lpstr>
      <vt:lpstr>'EB 05'!Área_de_impresión</vt:lpstr>
    </vt:vector>
  </TitlesOfParts>
  <Company>dgeti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cecytes</dc:creator>
  <cp:lastModifiedBy>Isabel Ruiz</cp:lastModifiedBy>
  <cp:lastPrinted>2017-05-02T19:41:21Z</cp:lastPrinted>
  <dcterms:created xsi:type="dcterms:W3CDTF">2013-01-25T22:21:15Z</dcterms:created>
  <dcterms:modified xsi:type="dcterms:W3CDTF">2020-02-17T14:57:52Z</dcterms:modified>
</cp:coreProperties>
</file>