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1 EB FIN AGOSTO 2023-ENERO 2024\"/>
    </mc:Choice>
  </mc:AlternateContent>
  <xr:revisionPtr revIDLastSave="0" documentId="13_ncr:1_{B3736221-86B8-4228-ADAD-459269129D94}" xr6:coauthVersionLast="47" xr6:coauthVersionMax="47" xr10:uidLastSave="{00000000-0000-0000-0000-000000000000}"/>
  <bookViews>
    <workbookView xWindow="-120" yWindow="-120" windowWidth="29040" windowHeight="15840" tabRatio="361" xr2:uid="{00000000-000D-0000-FFFF-FFFF00000000}"/>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AD65" i="3"/>
  <c r="W65" i="3" s="1"/>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W53" i="3"/>
  <c r="AD53" i="3"/>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AD47" i="3"/>
  <c r="W47" i="3" s="1"/>
  <c r="AL47" i="3"/>
  <c r="AE47" i="3" s="1"/>
  <c r="AT47" i="3"/>
  <c r="BB47" i="3"/>
  <c r="AU47" i="3" s="1"/>
  <c r="BD47" i="3"/>
  <c r="BE47" i="3"/>
  <c r="BF47" i="3"/>
  <c r="BG47" i="3"/>
  <c r="BH47" i="3"/>
  <c r="BI47" i="3"/>
  <c r="BL47" i="3"/>
  <c r="BM47" i="3"/>
  <c r="BN47" i="3"/>
  <c r="BO47" i="3"/>
  <c r="BP47" i="3"/>
  <c r="BQ47" i="3"/>
  <c r="N48" i="3"/>
  <c r="G48" i="3" s="1"/>
  <c r="V48" i="3"/>
  <c r="O48" i="3" s="1"/>
  <c r="AD48" i="3"/>
  <c r="W48" i="3" s="1"/>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N42" i="3"/>
  <c r="G42" i="3" s="1"/>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U105" i="1"/>
  <c r="T105" i="1"/>
  <c r="R105" i="1"/>
  <c r="N105" i="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s="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c r="K45" i="1"/>
  <c r="I45" i="1"/>
  <c r="H45" i="1"/>
  <c r="G45" i="1"/>
  <c r="T45" i="1" s="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BR83" i="3" l="1"/>
  <c r="W38" i="1"/>
  <c r="N146" i="1"/>
  <c r="V146" i="1"/>
  <c r="BR86" i="3"/>
  <c r="R59" i="1"/>
  <c r="BJ24" i="3"/>
  <c r="K148" i="3"/>
  <c r="BC79" i="3"/>
  <c r="BR84" i="3"/>
  <c r="BJ146" i="3"/>
  <c r="BJ145" i="3"/>
  <c r="BJ144" i="3"/>
  <c r="BJ143" i="3"/>
  <c r="BJ142" i="3"/>
  <c r="BG52" i="3"/>
  <c r="H105" i="3"/>
  <c r="H148" i="3" s="1"/>
  <c r="BR146" i="3"/>
  <c r="BR145" i="3"/>
  <c r="BR144" i="3"/>
  <c r="BR143" i="3"/>
  <c r="BR142" i="3"/>
  <c r="BR38" i="3"/>
  <c r="BJ47" i="3"/>
  <c r="BR87" i="3"/>
  <c r="AM47" i="3"/>
  <c r="BK47" i="3"/>
  <c r="BR61" i="3"/>
  <c r="BJ79" i="3"/>
  <c r="K105" i="3"/>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59" i="1" s="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99" i="1" l="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BR147" i="3"/>
  <c r="O105" i="3"/>
  <c r="O148" i="3" s="1"/>
  <c r="V148" i="3"/>
  <c r="BR105" i="3"/>
  <c r="BJ105" i="3"/>
  <c r="BJ148" i="3" s="1"/>
  <c r="AU148" i="3"/>
  <c r="W148" i="3"/>
  <c r="AM148" i="3"/>
  <c r="AE148" i="3"/>
  <c r="T151" i="3" l="1"/>
  <c r="T149" i="3"/>
  <c r="BR148" i="3"/>
  <c r="BK105" i="3"/>
  <c r="BK148" i="3" s="1"/>
  <c r="BP149" i="3" s="1"/>
  <c r="BC105" i="3"/>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<sst xmlns="http://schemas.openxmlformats.org/spreadsheetml/2006/main" count="1585" uniqueCount="221">
  <si>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</si>
  <si>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</si>
  <si>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</si>
  <si>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</si>
  <si>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</si>
  <si>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</si>
  <si>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</si>
  <si>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</si>
  <si>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</si>
  <si>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</si>
  <si>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</si>
  <si>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</si>
  <si>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</si>
  <si>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</si>
  <si>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</si>
  <si>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</si>
  <si>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</si>
  <si>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</si>
  <si>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</si>
  <si>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</si>
  <si>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</si>
  <si>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</si>
  <si>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</si>
  <si>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</si>
  <si>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</si>
  <si>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</si>
  <si>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</si>
  <si>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</si>
  <si>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</si>
  <si>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</si>
  <si>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</si>
  <si>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</si>
  <si>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</si>
  <si>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</si>
  <si>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</si>
  <si>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</si>
  <si>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</si>
  <si>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</si>
  <si>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</si>
  <si>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</si>
  <si>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</si>
  <si>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</si>
  <si>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</si>
  <si>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</si>
  <si>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</si>
  <si>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</si>
  <si>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</si>
  <si>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</si>
  <si>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</si>
  <si>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</si>
  <si>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</si>
  <si>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</si>
  <si>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</si>
  <si>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</si>
  <si>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</si>
  <si>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</si>
  <si>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</si>
  <si>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</si>
  <si>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</si>
  <si>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</si>
  <si>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</si>
  <si>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</si>
  <si>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</si>
  <si>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</si>
  <si>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</si>
  <si>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</si>
  <si>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</si>
  <si>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</si>
  <si>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</si>
  <si>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</si>
  <si>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</si>
  <si>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</si>
  <si>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</si>
  <si>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</si>
  <si>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</si>
  <si>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</si>
  <si>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</si>
  <si>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</si>
  <si>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</si>
  <si>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</si>
  <si>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</si>
  <si>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</si>
  <si>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</si>
  <si>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</si>
  <si>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</si>
  <si>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</si>
  <si>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</si>
  <si>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</si>
  <si>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</si>
  <si>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</si>
  <si>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</si>
  <si>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</si>
  <si>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</si>
  <si>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</si>
  <si>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</si>
  <si>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</si>
  <si>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</si>
  <si>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</si>
  <si>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</si>
  <si>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</si>
  <si>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</si>
  <si>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</si>
  <si>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</si>
  <si>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</si>
  <si>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</si>
  <si>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</si>
  <si>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</si>
  <si>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</si>
  <si>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</si>
  <si>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</si>
  <si>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</si>
  <si>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</si>
  <si>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</si>
  <si>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</si>
  <si>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</si>
  <si>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</si>
  <si>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</si>
  <si>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</si>
  <si>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</si>
  <si>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</si>
  <si>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</si>
  <si>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</si>
  <si>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</si>
  <si>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</si>
  <si>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</si>
  <si>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</si>
  <si>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</si>
  <si>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</si>
  <si>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</si>
  <si>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</si>
  <si>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</si>
  <si>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</si>
  <si>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</si>
  <si>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</si>
  <si>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</si>
  <si>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</si>
  <si>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</si>
  <si>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</si>
  <si>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</si>
  <si>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</si>
  <si>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</si>
  <si>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</si>
  <si>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</si>
  <si>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</si>
  <si>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</si>
  <si>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</si>
  <si>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</si>
  <si>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</si>
  <si>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</si>
  <si>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</si>
  <si>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</si>
  <si>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</si>
  <si>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</si>
  <si>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</si>
  <si>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</si>
  <si>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</si>
  <si>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</si>
  <si>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</si>
  <si>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</si>
  <si>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</si>
  <si>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</si>
  <si>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</si>
  <si>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</si>
  <si>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</si>
  <si>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</si>
  <si>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</si>
  <si>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</si>
  <si>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</si>
  <si>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</si>
  <si>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</si>
  <si>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</si>
  <si>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</si>
  <si>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</si>
  <si>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</si>
  <si>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</si>
  <si>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</si>
  <si>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</si>
  <si>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</si>
  <si>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</si>
  <si>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</si>
  <si>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</si>
  <si>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</si>
  <si>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</si>
  <si>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</si>
  <si>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</si>
  <si>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</si>
  <si>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</si>
  <si>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</si>
  <si>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</si>
  <si>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</si>
  <si>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</si>
  <si>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</si>
  <si>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</si>
  <si>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</si>
  <si>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</si>
  <si>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</si>
  <si>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</si>
  <si>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</si>
  <si>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</si>
  <si>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</si>
  <si>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</si>
  <si>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</si>
  <si>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</si>
  <si>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</si>
  <si>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</si>
  <si>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</si>
  <si>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</si>
  <si>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</si>
  <si>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</si>
  <si>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</si>
  <si>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</si>
  <si>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</si>
  <si>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</si>
  <si>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</si>
  <si>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</si>
  <si>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</si>
  <si>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</si>
  <si>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</si>
  <si>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</si>
  <si>
    <t>M.A.E. MARICELA SERRANO DELGADO</t>
  </si>
  <si>
    <t>ING. J. JESÚS ESTRADA ESCOBAR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</si>
</sst>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5" fillId="6" borderId="0" xfId="0" applyFont="1" applyFill="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7" fillId="4" borderId="7"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cellXfs>
  <cellStyles count="6">
    <cellStyle name="Euro" xfId="2" xr:uid="{00000000-0005-0000-0000-000000000000}"/>
    <cellStyle name="Excel Built-in Normal" xfId="5" xr:uid="{00000000-0005-0000-0000-000001000000}"/>
    <cellStyle name="Normal" xfId="0" builtinId="0"/>
    <cellStyle name="Normal 2" xfId="3" xr:uid="{00000000-0005-0000-0000-000003000000}"/>
    <cellStyle name="Normal_Hoja2" xfId="4" xr:uid="{00000000-0005-0000-0000-000004000000}"/>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8"/>
  <sheetViews>
    <sheetView tabSelected="1" topLeftCell="A23" zoomScale="62" zoomScaleNormal="62" zoomScaleSheetLayoutView="80" workbookViewId="0">
      <selection activeCell="X31" sqref="X31"/>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71"/>
      <c r="E5" s="271"/>
      <c r="F5" s="271"/>
      <c r="G5" s="271"/>
      <c r="H5" s="271"/>
      <c r="I5" s="271"/>
      <c r="J5" s="271"/>
      <c r="K5" s="271"/>
    </row>
    <row r="6" spans="1:23" ht="24.75" customHeight="1" x14ac:dyDescent="0.25">
      <c r="D6" s="85"/>
      <c r="E6" s="272" t="s">
        <v>108</v>
      </c>
      <c r="F6" s="272"/>
      <c r="G6" s="272"/>
      <c r="H6" s="85"/>
      <c r="I6" s="85"/>
      <c r="J6" s="85"/>
      <c r="K6" s="85"/>
    </row>
    <row r="7" spans="1:23" ht="24.75" customHeight="1" x14ac:dyDescent="0.25">
      <c r="A7" s="86"/>
      <c r="D7" s="272" t="s">
        <v>109</v>
      </c>
      <c r="E7" s="272"/>
      <c r="F7" s="272"/>
      <c r="G7" s="272"/>
      <c r="H7" s="272"/>
      <c r="I7" s="272"/>
      <c r="J7" s="272"/>
      <c r="K7" s="272"/>
      <c r="U7" s="273" t="s">
        <v>1</v>
      </c>
      <c r="V7" s="273"/>
    </row>
    <row r="8" spans="1:23" ht="18" customHeight="1" thickBot="1" x14ac:dyDescent="0.3">
      <c r="A8" s="274" t="s">
        <v>2</v>
      </c>
      <c r="B8" s="274"/>
      <c r="C8" s="275" t="s">
        <v>216</v>
      </c>
      <c r="D8" s="275"/>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76" t="s">
        <v>4</v>
      </c>
      <c r="B11" s="279" t="s">
        <v>5</v>
      </c>
      <c r="C11" s="276" t="s">
        <v>6</v>
      </c>
      <c r="D11" s="276" t="s">
        <v>7</v>
      </c>
      <c r="E11" s="279" t="s">
        <v>8</v>
      </c>
      <c r="F11" s="279" t="s">
        <v>9</v>
      </c>
      <c r="G11" s="287" t="s">
        <v>32</v>
      </c>
      <c r="H11" s="288"/>
      <c r="I11" s="288"/>
      <c r="J11" s="288"/>
      <c r="K11" s="287" t="s">
        <v>97</v>
      </c>
      <c r="L11" s="288"/>
      <c r="M11" s="288"/>
      <c r="N11" s="289"/>
      <c r="O11" s="288" t="s">
        <v>10</v>
      </c>
      <c r="P11" s="288"/>
      <c r="Q11" s="288"/>
      <c r="R11" s="288"/>
      <c r="S11" s="93"/>
      <c r="T11" s="288" t="s">
        <v>11</v>
      </c>
      <c r="U11" s="288"/>
      <c r="V11" s="288"/>
      <c r="W11" s="289"/>
    </row>
    <row r="12" spans="1:23" ht="15.75" customHeight="1" thickBot="1" x14ac:dyDescent="0.3">
      <c r="A12" s="277"/>
      <c r="B12" s="280"/>
      <c r="C12" s="277"/>
      <c r="D12" s="277"/>
      <c r="E12" s="280"/>
      <c r="F12" s="280"/>
      <c r="G12" s="290" t="s">
        <v>12</v>
      </c>
      <c r="H12" s="282" t="s">
        <v>13</v>
      </c>
      <c r="I12" s="283"/>
      <c r="J12" s="286"/>
      <c r="K12" s="290" t="s">
        <v>12</v>
      </c>
      <c r="L12" s="282" t="s">
        <v>13</v>
      </c>
      <c r="M12" s="283"/>
      <c r="N12" s="286"/>
      <c r="O12" s="290" t="s">
        <v>12</v>
      </c>
      <c r="P12" s="282" t="s">
        <v>13</v>
      </c>
      <c r="Q12" s="283"/>
      <c r="R12" s="283"/>
      <c r="S12" s="95"/>
      <c r="T12" s="284" t="s">
        <v>12</v>
      </c>
      <c r="U12" s="282" t="s">
        <v>13</v>
      </c>
      <c r="V12" s="283"/>
      <c r="W12" s="286"/>
    </row>
    <row r="13" spans="1:23" ht="15.75" customHeight="1" thickBot="1" x14ac:dyDescent="0.3">
      <c r="A13" s="278"/>
      <c r="B13" s="281"/>
      <c r="C13" s="277"/>
      <c r="D13" s="277"/>
      <c r="E13" s="280"/>
      <c r="F13" s="280"/>
      <c r="G13" s="291"/>
      <c r="H13" s="94" t="s">
        <v>16</v>
      </c>
      <c r="I13" s="94" t="s">
        <v>17</v>
      </c>
      <c r="J13" s="97" t="s">
        <v>14</v>
      </c>
      <c r="K13" s="291"/>
      <c r="L13" s="94" t="s">
        <v>16</v>
      </c>
      <c r="M13" s="94" t="s">
        <v>17</v>
      </c>
      <c r="N13" s="97" t="s">
        <v>14</v>
      </c>
      <c r="O13" s="291"/>
      <c r="P13" s="94" t="s">
        <v>16</v>
      </c>
      <c r="Q13" s="94" t="s">
        <v>17</v>
      </c>
      <c r="R13" s="98" t="s">
        <v>14</v>
      </c>
      <c r="S13" s="93"/>
      <c r="T13" s="285"/>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v>6</v>
      </c>
      <c r="H26" s="26">
        <v>130</v>
      </c>
      <c r="I26" s="26">
        <v>98</v>
      </c>
      <c r="J26" s="104">
        <f t="shared" si="0"/>
        <v>228</v>
      </c>
      <c r="K26" s="23"/>
      <c r="L26" s="24"/>
      <c r="M26" s="24"/>
      <c r="N26" s="104">
        <f t="shared" si="1"/>
        <v>0</v>
      </c>
      <c r="O26" s="25"/>
      <c r="P26" s="24"/>
      <c r="Q26" s="24"/>
      <c r="R26" s="104">
        <f t="shared" si="2"/>
        <v>0</v>
      </c>
      <c r="S26" s="105"/>
      <c r="T26" s="120">
        <f t="shared" si="3"/>
        <v>6</v>
      </c>
      <c r="U26" s="121">
        <f t="shared" si="3"/>
        <v>130</v>
      </c>
      <c r="V26" s="121">
        <f t="shared" si="3"/>
        <v>98</v>
      </c>
      <c r="W26" s="104">
        <f t="shared" si="7"/>
        <v>228</v>
      </c>
    </row>
    <row r="27" spans="1:23" ht="26.1" customHeight="1" x14ac:dyDescent="0.25">
      <c r="A27" s="109" t="s">
        <v>33</v>
      </c>
      <c r="B27" s="110" t="s">
        <v>35</v>
      </c>
      <c r="C27" s="110" t="s">
        <v>118</v>
      </c>
      <c r="D27" s="111" t="s">
        <v>44</v>
      </c>
      <c r="E27" s="110" t="s">
        <v>156</v>
      </c>
      <c r="F27" s="112" t="s">
        <v>15</v>
      </c>
      <c r="G27" s="27"/>
      <c r="H27" s="26"/>
      <c r="I27" s="26"/>
      <c r="J27" s="104">
        <f t="shared" si="0"/>
        <v>0</v>
      </c>
      <c r="K27" s="23">
        <v>2</v>
      </c>
      <c r="L27" s="24">
        <v>18</v>
      </c>
      <c r="M27" s="24">
        <v>53</v>
      </c>
      <c r="N27" s="104">
        <f t="shared" si="1"/>
        <v>71</v>
      </c>
      <c r="O27" s="25">
        <v>2</v>
      </c>
      <c r="P27" s="24">
        <v>14</v>
      </c>
      <c r="Q27" s="24">
        <v>34</v>
      </c>
      <c r="R27" s="104">
        <f t="shared" si="2"/>
        <v>48</v>
      </c>
      <c r="S27" s="105"/>
      <c r="T27" s="120">
        <f t="shared" si="3"/>
        <v>4</v>
      </c>
      <c r="U27" s="121">
        <f t="shared" si="3"/>
        <v>32</v>
      </c>
      <c r="V27" s="121">
        <f t="shared" si="3"/>
        <v>87</v>
      </c>
      <c r="W27" s="104">
        <f t="shared" si="7"/>
        <v>119</v>
      </c>
    </row>
    <row r="28" spans="1:23" ht="26.1" customHeight="1" x14ac:dyDescent="0.25">
      <c r="A28" s="109" t="s">
        <v>33</v>
      </c>
      <c r="B28" s="110" t="s">
        <v>35</v>
      </c>
      <c r="C28" s="110" t="s">
        <v>118</v>
      </c>
      <c r="D28" s="111" t="s">
        <v>45</v>
      </c>
      <c r="E28" s="110" t="s">
        <v>159</v>
      </c>
      <c r="F28" s="119" t="s">
        <v>15</v>
      </c>
      <c r="G28" s="27"/>
      <c r="H28" s="26"/>
      <c r="I28" s="26"/>
      <c r="J28" s="104">
        <f t="shared" si="0"/>
        <v>0</v>
      </c>
      <c r="K28" s="23">
        <v>2</v>
      </c>
      <c r="L28" s="24">
        <v>54</v>
      </c>
      <c r="M28" s="24">
        <v>11</v>
      </c>
      <c r="N28" s="104">
        <f t="shared" si="1"/>
        <v>65</v>
      </c>
      <c r="O28" s="25">
        <v>1</v>
      </c>
      <c r="P28" s="24">
        <v>28</v>
      </c>
      <c r="Q28" s="24">
        <v>6</v>
      </c>
      <c r="R28" s="104">
        <f t="shared" si="2"/>
        <v>34</v>
      </c>
      <c r="S28" s="105"/>
      <c r="T28" s="120">
        <f t="shared" si="3"/>
        <v>3</v>
      </c>
      <c r="U28" s="121">
        <f t="shared" si="3"/>
        <v>82</v>
      </c>
      <c r="V28" s="121">
        <f t="shared" si="3"/>
        <v>17</v>
      </c>
      <c r="W28" s="104">
        <f t="shared" si="7"/>
        <v>99</v>
      </c>
    </row>
    <row r="29" spans="1:23" ht="26.1" customHeight="1" x14ac:dyDescent="0.25">
      <c r="A29" s="109" t="s">
        <v>33</v>
      </c>
      <c r="B29" s="110" t="s">
        <v>35</v>
      </c>
      <c r="C29" s="118" t="s">
        <v>118</v>
      </c>
      <c r="D29" s="127" t="s">
        <v>112</v>
      </c>
      <c r="E29" s="118" t="s">
        <v>151</v>
      </c>
      <c r="F29" s="119" t="s">
        <v>15</v>
      </c>
      <c r="G29" s="23"/>
      <c r="H29" s="24"/>
      <c r="I29" s="24"/>
      <c r="J29" s="104">
        <f t="shared" si="0"/>
        <v>0</v>
      </c>
      <c r="K29" s="27">
        <v>1</v>
      </c>
      <c r="L29" s="26">
        <v>17</v>
      </c>
      <c r="M29" s="26">
        <v>21</v>
      </c>
      <c r="N29" s="104">
        <f t="shared" si="1"/>
        <v>38</v>
      </c>
      <c r="O29" s="28">
        <v>1</v>
      </c>
      <c r="P29" s="26">
        <v>4</v>
      </c>
      <c r="Q29" s="26">
        <v>28</v>
      </c>
      <c r="R29" s="104">
        <f t="shared" si="2"/>
        <v>32</v>
      </c>
      <c r="S29" s="105"/>
      <c r="T29" s="120">
        <f t="shared" si="3"/>
        <v>2</v>
      </c>
      <c r="U29" s="121">
        <f t="shared" si="3"/>
        <v>21</v>
      </c>
      <c r="V29" s="121">
        <f t="shared" si="3"/>
        <v>49</v>
      </c>
      <c r="W29" s="104">
        <f t="shared" si="7"/>
        <v>70</v>
      </c>
    </row>
    <row r="30" spans="1:23" ht="26.1" customHeight="1" x14ac:dyDescent="0.25">
      <c r="A30" s="122" t="s">
        <v>33</v>
      </c>
      <c r="B30" s="123" t="s">
        <v>35</v>
      </c>
      <c r="C30" s="140" t="s">
        <v>118</v>
      </c>
      <c r="D30" s="124" t="s">
        <v>80</v>
      </c>
      <c r="E30" s="123" t="s">
        <v>150</v>
      </c>
      <c r="F30" s="125" t="s">
        <v>15</v>
      </c>
      <c r="G30" s="29"/>
      <c r="H30" s="30"/>
      <c r="I30" s="30"/>
      <c r="J30" s="104">
        <f t="shared" si="0"/>
        <v>0</v>
      </c>
      <c r="K30" s="29">
        <v>1</v>
      </c>
      <c r="L30" s="30">
        <v>22</v>
      </c>
      <c r="M30" s="30">
        <v>21</v>
      </c>
      <c r="N30" s="104">
        <f t="shared" si="1"/>
        <v>43</v>
      </c>
      <c r="O30" s="31">
        <v>1</v>
      </c>
      <c r="P30" s="30">
        <v>26</v>
      </c>
      <c r="Q30" s="30">
        <v>9</v>
      </c>
      <c r="R30" s="104">
        <f t="shared" si="2"/>
        <v>35</v>
      </c>
      <c r="S30" s="105"/>
      <c r="T30" s="141">
        <f t="shared" ref="T30:V45" si="8">SUM(G30,K30,O30)</f>
        <v>2</v>
      </c>
      <c r="U30" s="142">
        <f t="shared" si="8"/>
        <v>48</v>
      </c>
      <c r="V30" s="142">
        <f t="shared" si="8"/>
        <v>30</v>
      </c>
      <c r="W30" s="143">
        <f t="shared" si="7"/>
        <v>78</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v>1</v>
      </c>
      <c r="P31" s="30">
        <v>3</v>
      </c>
      <c r="Q31" s="30"/>
      <c r="R31" s="104">
        <f>SUM(P31:Q31)</f>
        <v>3</v>
      </c>
      <c r="S31" s="105"/>
      <c r="T31" s="141">
        <f t="shared" si="8"/>
        <v>1</v>
      </c>
      <c r="U31" s="142">
        <f t="shared" si="8"/>
        <v>3</v>
      </c>
      <c r="V31" s="142">
        <f t="shared" si="8"/>
        <v>0</v>
      </c>
      <c r="W31" s="143">
        <f t="shared" si="7"/>
        <v>3</v>
      </c>
    </row>
    <row r="32" spans="1:23" ht="26.1" customHeight="1" thickBot="1" x14ac:dyDescent="0.3">
      <c r="A32" s="129"/>
      <c r="B32" s="130"/>
      <c r="C32" s="130"/>
      <c r="D32" s="131"/>
      <c r="E32" s="130"/>
      <c r="F32" s="132"/>
      <c r="G32" s="133">
        <f>SUM(G26:G31)</f>
        <v>6</v>
      </c>
      <c r="H32" s="134">
        <f>SUM(H26:H31)</f>
        <v>130</v>
      </c>
      <c r="I32" s="134">
        <f>SUM(I26:I31)</f>
        <v>98</v>
      </c>
      <c r="J32" s="104">
        <f t="shared" si="0"/>
        <v>228</v>
      </c>
      <c r="K32" s="133">
        <f>SUM(K26:K31)</f>
        <v>6</v>
      </c>
      <c r="L32" s="134">
        <f>SUM(L26:L31)</f>
        <v>111</v>
      </c>
      <c r="M32" s="134">
        <f>SUM(M26:M31)</f>
        <v>106</v>
      </c>
      <c r="N32" s="104">
        <f t="shared" si="1"/>
        <v>217</v>
      </c>
      <c r="O32" s="133">
        <f>SUM(O26:O31)</f>
        <v>6</v>
      </c>
      <c r="P32" s="134">
        <f>SUM(P26:P31)</f>
        <v>75</v>
      </c>
      <c r="Q32" s="134">
        <f>SUM(Q26:Q31)</f>
        <v>77</v>
      </c>
      <c r="R32" s="104">
        <f t="shared" si="2"/>
        <v>152</v>
      </c>
      <c r="S32" s="105"/>
      <c r="T32" s="135">
        <f t="shared" si="8"/>
        <v>18</v>
      </c>
      <c r="U32" s="136">
        <f t="shared" si="8"/>
        <v>316</v>
      </c>
      <c r="V32" s="136">
        <f t="shared" si="8"/>
        <v>281</v>
      </c>
      <c r="W32" s="137">
        <f t="shared" si="7"/>
        <v>597</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6</v>
      </c>
      <c r="H104" s="171">
        <f>SUM(H103,H99,H93,H87,H79,H75,H69,H59,H51,H45,H39,H32,H25)</f>
        <v>130</v>
      </c>
      <c r="I104" s="172">
        <f>SUM(I103,I99,I93,I87,I79,I75,I69,I59,I51,I45,I39,I32,I25)</f>
        <v>98</v>
      </c>
      <c r="J104" s="104">
        <f t="shared" si="16"/>
        <v>228</v>
      </c>
      <c r="K104" s="173">
        <f>SUM(K103,K99,K93,K87,K79,K75,K69,K59,K51,K45,K39,K32,K25)</f>
        <v>6</v>
      </c>
      <c r="L104" s="171">
        <f>SUM(L103,L99,L93,L87,L79,L75,L69,L59,L51,L45,L39,L32,L25)</f>
        <v>111</v>
      </c>
      <c r="M104" s="171">
        <f>SUM(M103,M99,M93,M87,M79,M75,M69,M59,M51,M45,M39,M32,M25)</f>
        <v>106</v>
      </c>
      <c r="N104" s="104">
        <f t="shared" si="17"/>
        <v>217</v>
      </c>
      <c r="O104" s="173">
        <f>SUM(O103,O99,O93,O87,O79,O75,O69,O59,O51,O45,O39,O32,O25)</f>
        <v>6</v>
      </c>
      <c r="P104" s="171">
        <f>SUM(P103,P99,P93,P87,P79,P75,P69,P59,P51,P45,P39,P32,P25)</f>
        <v>75</v>
      </c>
      <c r="Q104" s="171">
        <f>SUM(Q103,Q99,Q93,Q87,Q79,Q75,Q69,Q59,Q51,Q45,Q39,Q32,Q25)</f>
        <v>77</v>
      </c>
      <c r="R104" s="104">
        <f t="shared" si="18"/>
        <v>152</v>
      </c>
      <c r="S104" s="174">
        <f>SUM(S103,S99,S93,S87,S79,S75,S69,S59,S51,S45,S39,S32,S25)</f>
        <v>0</v>
      </c>
      <c r="T104" s="173">
        <f>SUM(T103,T99,T93,T87,T79,T75,T69,T59,T51,T45,T39,T32,T25)</f>
        <v>18</v>
      </c>
      <c r="U104" s="171">
        <f>SUM(U103,U99,U93,U87,U79,U75,U69,U59,U51,U45,U39,U32,U25)</f>
        <v>316</v>
      </c>
      <c r="V104" s="171">
        <f>SUM(V103,V99,V93,V87,V79,V75,V69,V59,V51,V45,V39,V32,V25)</f>
        <v>281</v>
      </c>
      <c r="W104" s="175">
        <f>SUM(W103,W99,W93,W87,W79,W75,W69,W59,W51,W45,W39,W32,W25)</f>
        <v>597</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94" t="s">
        <v>205</v>
      </c>
      <c r="B146" s="295"/>
      <c r="C146" s="295"/>
      <c r="D146" s="295"/>
      <c r="E146" s="295"/>
      <c r="F146" s="296"/>
      <c r="G146" s="180">
        <f>SUM(G105:G145)</f>
        <v>0</v>
      </c>
      <c r="H146" s="181">
        <f>SUM(H105:H145)</f>
        <v>0</v>
      </c>
      <c r="I146" s="181">
        <f t="shared" ref="I146:W146" si="22">SUM(I105:I145)</f>
        <v>0</v>
      </c>
      <c r="J146" s="182">
        <f>SUM(J105:J145)</f>
        <v>0</v>
      </c>
      <c r="K146" s="180">
        <f t="shared" si="22"/>
        <v>0</v>
      </c>
      <c r="L146" s="181">
        <f t="shared" si="22"/>
        <v>0</v>
      </c>
      <c r="M146" s="181">
        <f t="shared" si="22"/>
        <v>0</v>
      </c>
      <c r="N146" s="183">
        <f t="shared" si="22"/>
        <v>0</v>
      </c>
      <c r="O146" s="180">
        <f t="shared" si="22"/>
        <v>0</v>
      </c>
      <c r="P146" s="181">
        <f t="shared" si="22"/>
        <v>0</v>
      </c>
      <c r="Q146" s="181">
        <f>SUM(Q105:Q145)</f>
        <v>0</v>
      </c>
      <c r="R146" s="183">
        <f t="shared" si="22"/>
        <v>0</v>
      </c>
      <c r="S146" s="105">
        <f t="shared" si="22"/>
        <v>0</v>
      </c>
      <c r="T146" s="180">
        <f t="shared" si="22"/>
        <v>0</v>
      </c>
      <c r="U146" s="181">
        <f t="shared" si="22"/>
        <v>0</v>
      </c>
      <c r="V146" s="181">
        <f t="shared" si="22"/>
        <v>0</v>
      </c>
      <c r="W146" s="183">
        <f t="shared" si="22"/>
        <v>0</v>
      </c>
    </row>
    <row r="147" spans="1:23" ht="26.1" customHeight="1" thickTop="1" thickBot="1" x14ac:dyDescent="0.3">
      <c r="A147" s="190" t="s">
        <v>218</v>
      </c>
      <c r="B147" s="269"/>
      <c r="C147" s="48"/>
      <c r="D147" s="297" t="s">
        <v>18</v>
      </c>
      <c r="E147" s="298"/>
      <c r="F147" s="184"/>
      <c r="G147" s="185">
        <f t="shared" ref="G147:R147" si="23">SUM(G25,G32,G39,G45,G51,G59,G69,G75,G79,G87,G93,G99,G103,G105:G145)</f>
        <v>6</v>
      </c>
      <c r="H147" s="185">
        <f t="shared" si="23"/>
        <v>130</v>
      </c>
      <c r="I147" s="185">
        <f t="shared" si="23"/>
        <v>98</v>
      </c>
      <c r="J147" s="185">
        <f t="shared" si="23"/>
        <v>228</v>
      </c>
      <c r="K147" s="185">
        <f t="shared" si="23"/>
        <v>6</v>
      </c>
      <c r="L147" s="185">
        <f t="shared" si="23"/>
        <v>111</v>
      </c>
      <c r="M147" s="185">
        <f t="shared" si="23"/>
        <v>106</v>
      </c>
      <c r="N147" s="185">
        <f t="shared" si="23"/>
        <v>217</v>
      </c>
      <c r="O147" s="185">
        <f t="shared" si="23"/>
        <v>6</v>
      </c>
      <c r="P147" s="185">
        <f t="shared" si="23"/>
        <v>75</v>
      </c>
      <c r="Q147" s="185">
        <f t="shared" si="23"/>
        <v>77</v>
      </c>
      <c r="R147" s="185">
        <f t="shared" si="23"/>
        <v>152</v>
      </c>
      <c r="S147" s="185"/>
      <c r="T147" s="185">
        <f>SUM(T25,T32,T39,T45,T51,T59,T69,T75,T79,T87,T93,T99,T103,T105:T145)</f>
        <v>18</v>
      </c>
      <c r="U147" s="185">
        <f>SUM(U25,U32,U39,U45,U51,U59,U69,U75,U79,U87,U93,U99,U103,U105:U145)</f>
        <v>316</v>
      </c>
      <c r="V147" s="185">
        <f>SUM(V25,V32,V39,V45,V51,V59,V69,V75,V79,V87,V93,V99,V103,V105:V145)</f>
        <v>281</v>
      </c>
      <c r="W147" s="185">
        <f>SUM(W25,W32,W39,W45,W51,W59,W69,W75,W79,W87,W93,W99,W103,W105:W145)</f>
        <v>597</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92" t="s">
        <v>220</v>
      </c>
      <c r="J151" s="292"/>
      <c r="K151" s="292"/>
      <c r="L151" s="292"/>
      <c r="M151" s="292"/>
      <c r="N151" s="292"/>
      <c r="O151" s="292"/>
      <c r="P151" s="292"/>
      <c r="Q151" s="292"/>
      <c r="R151" s="292"/>
      <c r="S151" s="292"/>
      <c r="T151" s="292"/>
      <c r="U151" s="292"/>
      <c r="V151" s="292"/>
    </row>
    <row r="152" spans="1:23" ht="17.25" x14ac:dyDescent="0.3">
      <c r="E152" s="189"/>
      <c r="I152" s="293"/>
      <c r="J152" s="293"/>
      <c r="K152" s="293"/>
      <c r="L152" s="293"/>
      <c r="M152" s="293"/>
      <c r="N152" s="293"/>
      <c r="O152" s="293"/>
      <c r="P152" s="293"/>
      <c r="Q152" s="293"/>
      <c r="R152" s="293"/>
      <c r="S152" s="293"/>
      <c r="T152" s="293"/>
      <c r="U152" s="293"/>
      <c r="V152" s="293"/>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92" t="s">
        <v>219</v>
      </c>
      <c r="J155" s="292"/>
      <c r="K155" s="292"/>
      <c r="L155" s="292"/>
      <c r="M155" s="292"/>
      <c r="N155" s="292"/>
      <c r="O155" s="292"/>
      <c r="P155" s="292"/>
      <c r="Q155" s="292"/>
      <c r="R155" s="292"/>
      <c r="S155" s="292"/>
      <c r="T155" s="292"/>
      <c r="U155" s="292"/>
      <c r="V155" s="292"/>
    </row>
    <row r="156" spans="1:23" x14ac:dyDescent="0.25">
      <c r="I156" s="293"/>
      <c r="J156" s="293"/>
      <c r="K156" s="293"/>
      <c r="L156" s="293"/>
      <c r="M156" s="293"/>
      <c r="N156" s="293"/>
      <c r="O156" s="293"/>
      <c r="P156" s="293"/>
      <c r="Q156" s="293"/>
      <c r="R156" s="293"/>
      <c r="S156" s="293"/>
      <c r="T156" s="293"/>
      <c r="U156" s="293"/>
      <c r="V156" s="293"/>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I155:V155"/>
    <mergeCell ref="I156:V156"/>
    <mergeCell ref="A146:F146"/>
    <mergeCell ref="D147:E147"/>
    <mergeCell ref="I151:V151"/>
    <mergeCell ref="I152:V152"/>
    <mergeCell ref="P12:R12"/>
    <mergeCell ref="T12:T13"/>
    <mergeCell ref="U12:W12"/>
    <mergeCell ref="F11:F13"/>
    <mergeCell ref="G11:J11"/>
    <mergeCell ref="K11:N11"/>
    <mergeCell ref="O11:R11"/>
    <mergeCell ref="T11:W11"/>
    <mergeCell ref="G12:G13"/>
    <mergeCell ref="H12:J12"/>
    <mergeCell ref="K12:K13"/>
    <mergeCell ref="L12:N12"/>
    <mergeCell ref="O12:O13"/>
    <mergeCell ref="A11:A13"/>
    <mergeCell ref="B11:B13"/>
    <mergeCell ref="C11:C13"/>
    <mergeCell ref="D11:D13"/>
    <mergeCell ref="E11:E13"/>
    <mergeCell ref="D5:K5"/>
    <mergeCell ref="D7:K7"/>
    <mergeCell ref="U7:V7"/>
    <mergeCell ref="A8:B8"/>
    <mergeCell ref="C8:D8"/>
    <mergeCell ref="E6:G6"/>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xr:uid="{00000000-0002-0000-0000-000000000000}"/>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CA166"/>
  <sheetViews>
    <sheetView topLeftCell="H26" zoomScale="73" zoomScaleNormal="73" zoomScaleSheetLayoutView="77" workbookViewId="0">
      <selection activeCell="BR147" sqref="BR147"/>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71"/>
      <c r="E5" s="271"/>
      <c r="F5" s="271"/>
      <c r="G5" s="271"/>
      <c r="H5" s="271"/>
      <c r="I5" s="271"/>
      <c r="J5" s="271"/>
      <c r="K5" s="271"/>
    </row>
    <row r="6" spans="1:70" ht="24.75" customHeight="1" x14ac:dyDescent="0.25">
      <c r="B6" s="194"/>
      <c r="C6" s="194"/>
      <c r="D6" s="194"/>
      <c r="E6" s="194"/>
      <c r="F6" s="194"/>
      <c r="G6" s="194"/>
      <c r="H6" s="194"/>
      <c r="I6" s="194"/>
      <c r="J6" s="194"/>
      <c r="K6" s="194"/>
      <c r="L6" s="194"/>
      <c r="M6" s="194"/>
      <c r="N6" s="272" t="s">
        <v>0</v>
      </c>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c r="AP6" s="194"/>
      <c r="AQ6" s="194"/>
      <c r="AR6" s="194"/>
      <c r="AS6" s="194"/>
    </row>
    <row r="7" spans="1:70" ht="24.75" customHeight="1" x14ac:dyDescent="0.25">
      <c r="A7" s="86"/>
      <c r="E7" s="194"/>
      <c r="F7" s="194"/>
      <c r="G7" s="194"/>
      <c r="H7" s="194"/>
      <c r="I7" s="194"/>
      <c r="J7" s="194"/>
      <c r="K7" s="194"/>
      <c r="L7" s="194"/>
      <c r="M7" s="194"/>
      <c r="N7" s="272" t="s">
        <v>110</v>
      </c>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BN7" s="304" t="s">
        <v>1</v>
      </c>
      <c r="BO7" s="304"/>
      <c r="BP7" s="304"/>
      <c r="BQ7" s="304"/>
      <c r="BR7" s="304"/>
    </row>
    <row r="8" spans="1:70" ht="18" customHeight="1" thickBot="1" x14ac:dyDescent="0.3">
      <c r="A8" s="274" t="s">
        <v>2</v>
      </c>
      <c r="B8" s="274"/>
      <c r="C8" s="275" t="s">
        <v>216</v>
      </c>
      <c r="D8" s="275"/>
      <c r="E8" s="88"/>
      <c r="F8" s="88"/>
      <c r="G8" s="88"/>
      <c r="BF8" s="89" t="s">
        <v>3</v>
      </c>
      <c r="BI8" s="90"/>
      <c r="BJ8" s="90"/>
      <c r="BK8" s="50" t="s">
        <v>217</v>
      </c>
      <c r="BL8" s="49"/>
      <c r="BM8" s="49"/>
      <c r="BN8" s="304" t="s">
        <v>116</v>
      </c>
      <c r="BO8" s="304"/>
      <c r="BP8" s="304"/>
      <c r="BQ8" s="304"/>
      <c r="BR8" s="304"/>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79" t="s">
        <v>4</v>
      </c>
      <c r="B10" s="279" t="s">
        <v>5</v>
      </c>
      <c r="C10" s="279" t="s">
        <v>6</v>
      </c>
      <c r="D10" s="279" t="s">
        <v>7</v>
      </c>
      <c r="E10" s="299" t="s">
        <v>111</v>
      </c>
      <c r="F10" s="279" t="s">
        <v>9</v>
      </c>
      <c r="G10" s="340" t="s">
        <v>21</v>
      </c>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c r="AS10" s="340"/>
      <c r="AT10" s="340"/>
      <c r="AU10" s="340"/>
      <c r="AV10" s="340"/>
      <c r="AW10" s="340"/>
      <c r="AX10" s="340"/>
      <c r="AY10" s="340"/>
      <c r="AZ10" s="340"/>
      <c r="BA10" s="340"/>
      <c r="BB10" s="340"/>
      <c r="BC10" s="321" t="s">
        <v>11</v>
      </c>
      <c r="BD10" s="322"/>
      <c r="BE10" s="322"/>
      <c r="BF10" s="322"/>
      <c r="BG10" s="322"/>
      <c r="BH10" s="322"/>
      <c r="BI10" s="322"/>
      <c r="BJ10" s="305"/>
      <c r="BK10" s="321" t="s">
        <v>11</v>
      </c>
      <c r="BL10" s="322"/>
      <c r="BM10" s="322"/>
      <c r="BN10" s="322"/>
      <c r="BO10" s="322"/>
      <c r="BP10" s="322"/>
      <c r="BQ10" s="322"/>
      <c r="BR10" s="305"/>
    </row>
    <row r="11" spans="1:70" ht="15.75" thickBot="1" x14ac:dyDescent="0.3">
      <c r="A11" s="280"/>
      <c r="B11" s="280"/>
      <c r="C11" s="280"/>
      <c r="D11" s="280"/>
      <c r="E11" s="300"/>
      <c r="F11" s="280"/>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23"/>
      <c r="BD11" s="323"/>
      <c r="BE11" s="323"/>
      <c r="BF11" s="323"/>
      <c r="BG11" s="323"/>
      <c r="BH11" s="323"/>
      <c r="BI11" s="323"/>
      <c r="BJ11" s="324"/>
      <c r="BK11" s="323"/>
      <c r="BL11" s="323"/>
      <c r="BM11" s="323"/>
      <c r="BN11" s="323"/>
      <c r="BO11" s="323"/>
      <c r="BP11" s="323"/>
      <c r="BQ11" s="323"/>
      <c r="BR11" s="324"/>
    </row>
    <row r="12" spans="1:70" ht="15.75" thickBot="1" x14ac:dyDescent="0.3">
      <c r="A12" s="280"/>
      <c r="B12" s="280"/>
      <c r="C12" s="280"/>
      <c r="D12" s="280"/>
      <c r="E12" s="300"/>
      <c r="F12" s="280"/>
      <c r="G12" s="305" t="s">
        <v>22</v>
      </c>
      <c r="H12" s="302" t="s">
        <v>23</v>
      </c>
      <c r="I12" s="314" t="s">
        <v>24</v>
      </c>
      <c r="J12" s="315"/>
      <c r="K12" s="315"/>
      <c r="L12" s="315"/>
      <c r="M12" s="316"/>
      <c r="N12" s="309" t="s">
        <v>25</v>
      </c>
      <c r="O12" s="302" t="s">
        <v>22</v>
      </c>
      <c r="P12" s="302" t="s">
        <v>23</v>
      </c>
      <c r="Q12" s="314" t="s">
        <v>24</v>
      </c>
      <c r="R12" s="315"/>
      <c r="S12" s="315"/>
      <c r="T12" s="315"/>
      <c r="U12" s="316"/>
      <c r="V12" s="317" t="s">
        <v>25</v>
      </c>
      <c r="W12" s="305" t="s">
        <v>22</v>
      </c>
      <c r="X12" s="302" t="s">
        <v>23</v>
      </c>
      <c r="Y12" s="314" t="s">
        <v>24</v>
      </c>
      <c r="Z12" s="315"/>
      <c r="AA12" s="315"/>
      <c r="AB12" s="315"/>
      <c r="AC12" s="316"/>
      <c r="AD12" s="309" t="s">
        <v>25</v>
      </c>
      <c r="AE12" s="302" t="s">
        <v>22</v>
      </c>
      <c r="AF12" s="302" t="s">
        <v>23</v>
      </c>
      <c r="AG12" s="314" t="s">
        <v>24</v>
      </c>
      <c r="AH12" s="315"/>
      <c r="AI12" s="315"/>
      <c r="AJ12" s="315"/>
      <c r="AK12" s="316"/>
      <c r="AL12" s="319" t="s">
        <v>25</v>
      </c>
      <c r="AM12" s="328" t="s">
        <v>22</v>
      </c>
      <c r="AN12" s="302" t="s">
        <v>23</v>
      </c>
      <c r="AO12" s="314" t="s">
        <v>24</v>
      </c>
      <c r="AP12" s="315"/>
      <c r="AQ12" s="315"/>
      <c r="AR12" s="315"/>
      <c r="AS12" s="316"/>
      <c r="AT12" s="309" t="s">
        <v>25</v>
      </c>
      <c r="AU12" s="302" t="s">
        <v>22</v>
      </c>
      <c r="AV12" s="302" t="s">
        <v>23</v>
      </c>
      <c r="AW12" s="314" t="s">
        <v>24</v>
      </c>
      <c r="AX12" s="315"/>
      <c r="AY12" s="315"/>
      <c r="AZ12" s="315"/>
      <c r="BA12" s="316"/>
      <c r="BB12" s="317" t="s">
        <v>25</v>
      </c>
      <c r="BC12" s="305" t="s">
        <v>22</v>
      </c>
      <c r="BD12" s="302" t="s">
        <v>23</v>
      </c>
      <c r="BE12" s="307" t="s">
        <v>24</v>
      </c>
      <c r="BF12" s="307"/>
      <c r="BG12" s="307"/>
      <c r="BH12" s="307"/>
      <c r="BI12" s="308"/>
      <c r="BJ12" s="309" t="s">
        <v>25</v>
      </c>
      <c r="BK12" s="305" t="s">
        <v>22</v>
      </c>
      <c r="BL12" s="302" t="s">
        <v>23</v>
      </c>
      <c r="BM12" s="307" t="s">
        <v>24</v>
      </c>
      <c r="BN12" s="307"/>
      <c r="BO12" s="307"/>
      <c r="BP12" s="307"/>
      <c r="BQ12" s="308"/>
      <c r="BR12" s="309" t="s">
        <v>25</v>
      </c>
    </row>
    <row r="13" spans="1:70" ht="15.75" thickBot="1" x14ac:dyDescent="0.3">
      <c r="A13" s="280"/>
      <c r="B13" s="280"/>
      <c r="C13" s="280"/>
      <c r="D13" s="280"/>
      <c r="E13" s="300"/>
      <c r="F13" s="280"/>
      <c r="G13" s="306"/>
      <c r="H13" s="303"/>
      <c r="I13" s="197">
        <v>1</v>
      </c>
      <c r="J13" s="198">
        <v>2</v>
      </c>
      <c r="K13" s="198">
        <v>3</v>
      </c>
      <c r="L13" s="198">
        <v>4</v>
      </c>
      <c r="M13" s="199" t="s">
        <v>103</v>
      </c>
      <c r="N13" s="310"/>
      <c r="O13" s="303"/>
      <c r="P13" s="303"/>
      <c r="Q13" s="197">
        <v>1</v>
      </c>
      <c r="R13" s="198">
        <v>2</v>
      </c>
      <c r="S13" s="198">
        <v>3</v>
      </c>
      <c r="T13" s="198">
        <v>4</v>
      </c>
      <c r="U13" s="199" t="s">
        <v>103</v>
      </c>
      <c r="V13" s="318"/>
      <c r="W13" s="306"/>
      <c r="X13" s="303"/>
      <c r="Y13" s="197">
        <v>1</v>
      </c>
      <c r="Z13" s="198">
        <v>2</v>
      </c>
      <c r="AA13" s="198">
        <v>3</v>
      </c>
      <c r="AB13" s="198">
        <v>4</v>
      </c>
      <c r="AC13" s="199" t="s">
        <v>103</v>
      </c>
      <c r="AD13" s="310"/>
      <c r="AE13" s="303"/>
      <c r="AF13" s="303"/>
      <c r="AG13" s="197">
        <v>1</v>
      </c>
      <c r="AH13" s="198">
        <v>2</v>
      </c>
      <c r="AI13" s="198">
        <v>3</v>
      </c>
      <c r="AJ13" s="198">
        <v>4</v>
      </c>
      <c r="AK13" s="199" t="s">
        <v>103</v>
      </c>
      <c r="AL13" s="320"/>
      <c r="AM13" s="329"/>
      <c r="AN13" s="303"/>
      <c r="AO13" s="197">
        <v>1</v>
      </c>
      <c r="AP13" s="198">
        <v>2</v>
      </c>
      <c r="AQ13" s="198">
        <v>3</v>
      </c>
      <c r="AR13" s="198">
        <v>4</v>
      </c>
      <c r="AS13" s="199" t="s">
        <v>103</v>
      </c>
      <c r="AT13" s="310"/>
      <c r="AU13" s="303"/>
      <c r="AV13" s="303"/>
      <c r="AW13" s="197">
        <v>1</v>
      </c>
      <c r="AX13" s="198">
        <v>2</v>
      </c>
      <c r="AY13" s="198">
        <v>3</v>
      </c>
      <c r="AZ13" s="198">
        <v>4</v>
      </c>
      <c r="BA13" s="199" t="s">
        <v>103</v>
      </c>
      <c r="BB13" s="318"/>
      <c r="BC13" s="306"/>
      <c r="BD13" s="303"/>
      <c r="BE13" s="198">
        <v>1</v>
      </c>
      <c r="BF13" s="198">
        <v>2</v>
      </c>
      <c r="BG13" s="198">
        <v>3</v>
      </c>
      <c r="BH13" s="198">
        <v>4</v>
      </c>
      <c r="BI13" s="199" t="s">
        <v>103</v>
      </c>
      <c r="BJ13" s="310"/>
      <c r="BK13" s="306"/>
      <c r="BL13" s="303"/>
      <c r="BM13" s="198">
        <v>1</v>
      </c>
      <c r="BN13" s="198">
        <v>2</v>
      </c>
      <c r="BO13" s="198">
        <v>3</v>
      </c>
      <c r="BP13" s="198">
        <v>4</v>
      </c>
      <c r="BQ13" s="199" t="s">
        <v>103</v>
      </c>
      <c r="BR13" s="310"/>
    </row>
    <row r="14" spans="1:70" ht="41.25" customHeight="1" thickBot="1" x14ac:dyDescent="0.3">
      <c r="A14" s="281"/>
      <c r="B14" s="281"/>
      <c r="C14" s="281"/>
      <c r="D14" s="281"/>
      <c r="E14" s="301"/>
      <c r="F14" s="281"/>
      <c r="G14" s="331" t="s">
        <v>16</v>
      </c>
      <c r="H14" s="332"/>
      <c r="I14" s="332"/>
      <c r="J14" s="332"/>
      <c r="K14" s="332"/>
      <c r="L14" s="332"/>
      <c r="M14" s="332"/>
      <c r="N14" s="333"/>
      <c r="O14" s="334" t="s">
        <v>17</v>
      </c>
      <c r="P14" s="332"/>
      <c r="Q14" s="332"/>
      <c r="R14" s="332"/>
      <c r="S14" s="332"/>
      <c r="T14" s="332"/>
      <c r="U14" s="332"/>
      <c r="V14" s="335"/>
      <c r="W14" s="331" t="s">
        <v>16</v>
      </c>
      <c r="X14" s="332"/>
      <c r="Y14" s="332"/>
      <c r="Z14" s="332"/>
      <c r="AA14" s="332"/>
      <c r="AB14" s="332"/>
      <c r="AC14" s="332"/>
      <c r="AD14" s="336"/>
      <c r="AE14" s="332" t="s">
        <v>17</v>
      </c>
      <c r="AF14" s="332"/>
      <c r="AG14" s="332"/>
      <c r="AH14" s="332"/>
      <c r="AI14" s="332"/>
      <c r="AJ14" s="332"/>
      <c r="AK14" s="332"/>
      <c r="AL14" s="337"/>
      <c r="AM14" s="338" t="s">
        <v>16</v>
      </c>
      <c r="AN14" s="332"/>
      <c r="AO14" s="332"/>
      <c r="AP14" s="332"/>
      <c r="AQ14" s="332"/>
      <c r="AR14" s="332"/>
      <c r="AS14" s="332"/>
      <c r="AT14" s="336"/>
      <c r="AU14" s="332" t="s">
        <v>17</v>
      </c>
      <c r="AV14" s="332"/>
      <c r="AW14" s="332"/>
      <c r="AX14" s="332"/>
      <c r="AY14" s="332"/>
      <c r="AZ14" s="332"/>
      <c r="BA14" s="332"/>
      <c r="BB14" s="339"/>
      <c r="BC14" s="330" t="s">
        <v>16</v>
      </c>
      <c r="BD14" s="312"/>
      <c r="BE14" s="312"/>
      <c r="BF14" s="312"/>
      <c r="BG14" s="312"/>
      <c r="BH14" s="312"/>
      <c r="BI14" s="312"/>
      <c r="BJ14" s="313"/>
      <c r="BK14" s="311" t="s">
        <v>17</v>
      </c>
      <c r="BL14" s="312"/>
      <c r="BM14" s="312"/>
      <c r="BN14" s="312"/>
      <c r="BO14" s="312"/>
      <c r="BP14" s="312"/>
      <c r="BQ14" s="312"/>
      <c r="BR14" s="313"/>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130</v>
      </c>
      <c r="H27" s="9">
        <v>120</v>
      </c>
      <c r="I27" s="10">
        <v>2</v>
      </c>
      <c r="J27" s="11">
        <v>3</v>
      </c>
      <c r="K27" s="11"/>
      <c r="L27" s="11">
        <v>2</v>
      </c>
      <c r="M27" s="12">
        <v>3</v>
      </c>
      <c r="N27" s="206">
        <f t="shared" ref="N27:N29" si="91">SUM(I27:M27)</f>
        <v>10</v>
      </c>
      <c r="O27" s="205">
        <f t="shared" ref="O27:O29" si="92">P27+V27</f>
        <v>98</v>
      </c>
      <c r="P27" s="9">
        <v>96</v>
      </c>
      <c r="Q27" s="10">
        <v>1</v>
      </c>
      <c r="R27" s="11"/>
      <c r="S27" s="11"/>
      <c r="T27" s="11">
        <v>1</v>
      </c>
      <c r="U27" s="12"/>
      <c r="V27" s="207">
        <f t="shared" ref="V27:V28" si="93">SUM(Q27:U27)</f>
        <v>2</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130</v>
      </c>
      <c r="BD27" s="208">
        <f t="shared" ref="BD27:BD78" si="102">H27+X27+AN27</f>
        <v>120</v>
      </c>
      <c r="BE27" s="208">
        <f t="shared" si="66"/>
        <v>2</v>
      </c>
      <c r="BF27" s="208">
        <f t="shared" si="67"/>
        <v>3</v>
      </c>
      <c r="BG27" s="208">
        <f t="shared" si="68"/>
        <v>0</v>
      </c>
      <c r="BH27" s="208">
        <f t="shared" si="69"/>
        <v>2</v>
      </c>
      <c r="BI27" s="209">
        <f t="shared" si="70"/>
        <v>3</v>
      </c>
      <c r="BJ27" s="206">
        <f t="shared" si="71"/>
        <v>10</v>
      </c>
      <c r="BK27" s="205">
        <f t="shared" si="72"/>
        <v>98</v>
      </c>
      <c r="BL27" s="208">
        <f t="shared" si="73"/>
        <v>96</v>
      </c>
      <c r="BM27" s="208">
        <f t="shared" si="74"/>
        <v>1</v>
      </c>
      <c r="BN27" s="208">
        <f t="shared" si="75"/>
        <v>0</v>
      </c>
      <c r="BO27" s="208">
        <f t="shared" si="76"/>
        <v>0</v>
      </c>
      <c r="BP27" s="208">
        <f t="shared" si="77"/>
        <v>1</v>
      </c>
      <c r="BQ27" s="209">
        <f t="shared" si="78"/>
        <v>0</v>
      </c>
      <c r="BR27" s="206">
        <f t="shared" si="79"/>
        <v>2</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18</v>
      </c>
      <c r="X28" s="13">
        <v>18</v>
      </c>
      <c r="Y28" s="14"/>
      <c r="Z28" s="15"/>
      <c r="AA28" s="15"/>
      <c r="AB28" s="15"/>
      <c r="AC28" s="16"/>
      <c r="AD28" s="206">
        <f t="shared" si="95"/>
        <v>0</v>
      </c>
      <c r="AE28" s="205">
        <f t="shared" si="96"/>
        <v>53</v>
      </c>
      <c r="AF28" s="13">
        <v>52</v>
      </c>
      <c r="AG28" s="14"/>
      <c r="AH28" s="15"/>
      <c r="AI28" s="15"/>
      <c r="AJ28" s="15">
        <v>1</v>
      </c>
      <c r="AK28" s="16"/>
      <c r="AL28" s="207">
        <f t="shared" si="97"/>
        <v>1</v>
      </c>
      <c r="AM28" s="205">
        <f t="shared" si="98"/>
        <v>14</v>
      </c>
      <c r="AN28" s="13">
        <v>13</v>
      </c>
      <c r="AO28" s="14">
        <v>1</v>
      </c>
      <c r="AP28" s="15"/>
      <c r="AQ28" s="15"/>
      <c r="AR28" s="15"/>
      <c r="AS28" s="16"/>
      <c r="AT28" s="206">
        <f t="shared" si="99"/>
        <v>1</v>
      </c>
      <c r="AU28" s="205">
        <f t="shared" si="100"/>
        <v>34</v>
      </c>
      <c r="AV28" s="13">
        <v>33</v>
      </c>
      <c r="AW28" s="14"/>
      <c r="AX28" s="15">
        <v>1</v>
      </c>
      <c r="AY28" s="15"/>
      <c r="AZ28" s="15"/>
      <c r="BA28" s="16"/>
      <c r="BB28" s="206">
        <f t="shared" si="101"/>
        <v>1</v>
      </c>
      <c r="BC28" s="205">
        <f t="shared" si="65"/>
        <v>32</v>
      </c>
      <c r="BD28" s="208">
        <f t="shared" si="102"/>
        <v>31</v>
      </c>
      <c r="BE28" s="208">
        <f t="shared" si="66"/>
        <v>1</v>
      </c>
      <c r="BF28" s="208">
        <f t="shared" si="67"/>
        <v>0</v>
      </c>
      <c r="BG28" s="208">
        <f t="shared" si="68"/>
        <v>0</v>
      </c>
      <c r="BH28" s="208">
        <f t="shared" si="69"/>
        <v>0</v>
      </c>
      <c r="BI28" s="209">
        <f t="shared" si="70"/>
        <v>0</v>
      </c>
      <c r="BJ28" s="206">
        <f t="shared" si="71"/>
        <v>1</v>
      </c>
      <c r="BK28" s="205">
        <f t="shared" si="72"/>
        <v>87</v>
      </c>
      <c r="BL28" s="208">
        <f t="shared" si="73"/>
        <v>85</v>
      </c>
      <c r="BM28" s="208">
        <f t="shared" si="74"/>
        <v>0</v>
      </c>
      <c r="BN28" s="208">
        <f t="shared" si="75"/>
        <v>1</v>
      </c>
      <c r="BO28" s="208">
        <f t="shared" si="76"/>
        <v>0</v>
      </c>
      <c r="BP28" s="208">
        <f t="shared" si="77"/>
        <v>1</v>
      </c>
      <c r="BQ28" s="209">
        <f t="shared" si="78"/>
        <v>0</v>
      </c>
      <c r="BR28" s="206">
        <f t="shared" si="79"/>
        <v>2</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54</v>
      </c>
      <c r="X29" s="13">
        <v>39</v>
      </c>
      <c r="Y29" s="14">
        <v>6</v>
      </c>
      <c r="Z29" s="15">
        <v>2</v>
      </c>
      <c r="AA29" s="15">
        <v>2</v>
      </c>
      <c r="AB29" s="15">
        <v>2</v>
      </c>
      <c r="AC29" s="16">
        <v>3</v>
      </c>
      <c r="AD29" s="206">
        <f t="shared" si="95"/>
        <v>15</v>
      </c>
      <c r="AE29" s="205">
        <f t="shared" si="96"/>
        <v>11</v>
      </c>
      <c r="AF29" s="13">
        <v>11</v>
      </c>
      <c r="AG29" s="14"/>
      <c r="AH29" s="15"/>
      <c r="AI29" s="15"/>
      <c r="AJ29" s="15"/>
      <c r="AK29" s="16"/>
      <c r="AL29" s="207">
        <f t="shared" si="97"/>
        <v>0</v>
      </c>
      <c r="AM29" s="205">
        <f t="shared" si="98"/>
        <v>28</v>
      </c>
      <c r="AN29" s="13">
        <v>25</v>
      </c>
      <c r="AO29" s="14">
        <v>2</v>
      </c>
      <c r="AP29" s="15">
        <v>1</v>
      </c>
      <c r="AQ29" s="15"/>
      <c r="AR29" s="15"/>
      <c r="AS29" s="16"/>
      <c r="AT29" s="206">
        <f t="shared" si="99"/>
        <v>3</v>
      </c>
      <c r="AU29" s="205">
        <f t="shared" si="100"/>
        <v>6</v>
      </c>
      <c r="AV29" s="13">
        <v>6</v>
      </c>
      <c r="AW29" s="14"/>
      <c r="AX29" s="15"/>
      <c r="AY29" s="15"/>
      <c r="AZ29" s="15"/>
      <c r="BA29" s="16"/>
      <c r="BB29" s="206">
        <f t="shared" si="101"/>
        <v>0</v>
      </c>
      <c r="BC29" s="210">
        <f t="shared" si="65"/>
        <v>82</v>
      </c>
      <c r="BD29" s="227">
        <f t="shared" si="102"/>
        <v>64</v>
      </c>
      <c r="BE29" s="227">
        <f t="shared" si="66"/>
        <v>8</v>
      </c>
      <c r="BF29" s="227">
        <f t="shared" si="67"/>
        <v>3</v>
      </c>
      <c r="BG29" s="227">
        <f t="shared" si="68"/>
        <v>2</v>
      </c>
      <c r="BH29" s="227">
        <f t="shared" si="69"/>
        <v>2</v>
      </c>
      <c r="BI29" s="228">
        <f t="shared" si="70"/>
        <v>3</v>
      </c>
      <c r="BJ29" s="211">
        <f t="shared" si="71"/>
        <v>18</v>
      </c>
      <c r="BK29" s="210">
        <f t="shared" si="72"/>
        <v>17</v>
      </c>
      <c r="BL29" s="227">
        <f t="shared" si="73"/>
        <v>17</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17</v>
      </c>
      <c r="X30" s="13">
        <v>14</v>
      </c>
      <c r="Y30" s="14">
        <v>1</v>
      </c>
      <c r="Z30" s="15">
        <v>2</v>
      </c>
      <c r="AA30" s="15"/>
      <c r="AB30" s="15"/>
      <c r="AC30" s="16"/>
      <c r="AD30" s="211">
        <f t="shared" ref="AD30" si="107">SUM(Y30:AC30)</f>
        <v>3</v>
      </c>
      <c r="AE30" s="210">
        <f t="shared" ref="AE30" si="108">AF30+AL30</f>
        <v>21</v>
      </c>
      <c r="AF30" s="13">
        <v>21</v>
      </c>
      <c r="AG30" s="14"/>
      <c r="AH30" s="15"/>
      <c r="AI30" s="15"/>
      <c r="AJ30" s="15"/>
      <c r="AK30" s="16"/>
      <c r="AL30" s="212">
        <f t="shared" ref="AL30" si="109">SUM(AG30:AK30)</f>
        <v>0</v>
      </c>
      <c r="AM30" s="210">
        <f t="shared" ref="AM30" si="110">AN30+AT30</f>
        <v>4</v>
      </c>
      <c r="AN30" s="13">
        <v>4</v>
      </c>
      <c r="AO30" s="14"/>
      <c r="AP30" s="15"/>
      <c r="AQ30" s="15"/>
      <c r="AR30" s="15"/>
      <c r="AS30" s="16"/>
      <c r="AT30" s="211">
        <f t="shared" ref="AT30" si="111">SUM(AO30:AS30)</f>
        <v>0</v>
      </c>
      <c r="AU30" s="210">
        <f t="shared" ref="AU30" si="112">AV30+BB30</f>
        <v>28</v>
      </c>
      <c r="AV30" s="13">
        <v>28</v>
      </c>
      <c r="AW30" s="14"/>
      <c r="AX30" s="15"/>
      <c r="AY30" s="15"/>
      <c r="AZ30" s="15"/>
      <c r="BA30" s="16"/>
      <c r="BB30" s="211">
        <f t="shared" ref="BB30" si="113">SUM(AW30:BA30)</f>
        <v>0</v>
      </c>
      <c r="BC30" s="205">
        <f t="shared" ref="BC30" si="114">G30+W30+AM30</f>
        <v>21</v>
      </c>
      <c r="BD30" s="208">
        <f t="shared" ref="BD30" si="115">H30+X30+AN30</f>
        <v>18</v>
      </c>
      <c r="BE30" s="208">
        <f t="shared" ref="BE30" si="116">I30+Y30+AO30</f>
        <v>1</v>
      </c>
      <c r="BF30" s="208">
        <f t="shared" ref="BF30" si="117">J30+Z30+AP30</f>
        <v>2</v>
      </c>
      <c r="BG30" s="208">
        <f t="shared" ref="BG30" si="118">K30+AA30+AQ30</f>
        <v>0</v>
      </c>
      <c r="BH30" s="208">
        <f t="shared" ref="BH30" si="119">L30+AB30+AR30</f>
        <v>0</v>
      </c>
      <c r="BI30" s="209">
        <f t="shared" ref="BI30" si="120">M30+AC30+AS30</f>
        <v>0</v>
      </c>
      <c r="BJ30" s="206">
        <f t="shared" ref="BJ30" si="121">N30+AD30+AT30</f>
        <v>3</v>
      </c>
      <c r="BK30" s="205">
        <f t="shared" ref="BK30" si="122">O30+AE30+AU30</f>
        <v>49</v>
      </c>
      <c r="BL30" s="208">
        <f t="shared" ref="BL30" si="123">P30+AF30+AV30</f>
        <v>49</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22</v>
      </c>
      <c r="X31" s="9">
        <v>20</v>
      </c>
      <c r="Y31" s="10">
        <v>1</v>
      </c>
      <c r="Z31" s="11">
        <v>1</v>
      </c>
      <c r="AA31" s="11"/>
      <c r="AB31" s="11"/>
      <c r="AC31" s="12"/>
      <c r="AD31" s="206">
        <f>SUM(Y31:AC31)</f>
        <v>2</v>
      </c>
      <c r="AE31" s="205">
        <f>AF31+AL31</f>
        <v>21</v>
      </c>
      <c r="AF31" s="9">
        <v>21</v>
      </c>
      <c r="AG31" s="10"/>
      <c r="AH31" s="11"/>
      <c r="AI31" s="11"/>
      <c r="AJ31" s="11"/>
      <c r="AK31" s="12"/>
      <c r="AL31" s="207">
        <f>SUM(AG31:AK31)</f>
        <v>0</v>
      </c>
      <c r="AM31" s="205">
        <f>AN31+AT31</f>
        <v>26</v>
      </c>
      <c r="AN31" s="9">
        <v>25</v>
      </c>
      <c r="AO31" s="10"/>
      <c r="AP31" s="11"/>
      <c r="AQ31" s="11">
        <v>1</v>
      </c>
      <c r="AR31" s="11"/>
      <c r="AS31" s="12"/>
      <c r="AT31" s="206">
        <f>SUM(AO31:AS31)</f>
        <v>1</v>
      </c>
      <c r="AU31" s="205">
        <f>AV31+BB31</f>
        <v>9</v>
      </c>
      <c r="AV31" s="9">
        <v>9</v>
      </c>
      <c r="AW31" s="10"/>
      <c r="AX31" s="11"/>
      <c r="AY31" s="11"/>
      <c r="AZ31" s="11"/>
      <c r="BA31" s="12"/>
      <c r="BB31" s="206">
        <f>SUM(AW31:BA31)</f>
        <v>0</v>
      </c>
      <c r="BC31" s="216">
        <f t="shared" si="65"/>
        <v>48</v>
      </c>
      <c r="BD31" s="217">
        <f t="shared" si="102"/>
        <v>45</v>
      </c>
      <c r="BE31" s="217">
        <f t="shared" si="66"/>
        <v>1</v>
      </c>
      <c r="BF31" s="217">
        <f t="shared" si="67"/>
        <v>1</v>
      </c>
      <c r="BG31" s="217">
        <f t="shared" si="68"/>
        <v>1</v>
      </c>
      <c r="BH31" s="217">
        <f t="shared" si="69"/>
        <v>0</v>
      </c>
      <c r="BI31" s="218">
        <f t="shared" si="70"/>
        <v>0</v>
      </c>
      <c r="BJ31" s="219">
        <f t="shared" si="71"/>
        <v>3</v>
      </c>
      <c r="BK31" s="216">
        <f t="shared" si="72"/>
        <v>30</v>
      </c>
      <c r="BL31" s="217">
        <f t="shared" si="73"/>
        <v>30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3</v>
      </c>
      <c r="AN32" s="9">
        <v>3</v>
      </c>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3</v>
      </c>
      <c r="BD32" s="208">
        <f t="shared" si="102"/>
        <v>3</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130</v>
      </c>
      <c r="H33" s="265">
        <f>SUM(H27:H32)</f>
        <v>120</v>
      </c>
      <c r="I33" s="266">
        <f>SUM(I27:I32)</f>
        <v>2</v>
      </c>
      <c r="J33" s="267">
        <f>SUM(J27:J32)</f>
        <v>3</v>
      </c>
      <c r="K33" s="267">
        <f t="shared" ref="K33:L33" si="136">SUM(K27:K32)</f>
        <v>0</v>
      </c>
      <c r="L33" s="267">
        <f t="shared" si="136"/>
        <v>2</v>
      </c>
      <c r="M33" s="267">
        <f>SUM(M27:M32)</f>
        <v>3</v>
      </c>
      <c r="N33" s="221">
        <f t="shared" ref="N33" si="137">SUM(I33:M33)</f>
        <v>10</v>
      </c>
      <c r="O33" s="220">
        <f>P33+V33</f>
        <v>98</v>
      </c>
      <c r="P33" s="265">
        <f>SUM(P27:P32)</f>
        <v>96</v>
      </c>
      <c r="Q33" s="266">
        <f>SUM(Q27:Q32)</f>
        <v>1</v>
      </c>
      <c r="R33" s="267">
        <f>SUM(R27:R32)</f>
        <v>0</v>
      </c>
      <c r="S33" s="267">
        <f t="shared" ref="S33" si="138">SUM(S27:S32)</f>
        <v>0</v>
      </c>
      <c r="T33" s="267">
        <f t="shared" ref="T33" si="139">SUM(T27:T32)</f>
        <v>1</v>
      </c>
      <c r="U33" s="267">
        <f>SUM(U27:U32)</f>
        <v>0</v>
      </c>
      <c r="V33" s="222">
        <f t="shared" ref="V33" si="140">SUM(Q33:U33)</f>
        <v>2</v>
      </c>
      <c r="W33" s="220">
        <f>X33+AD33</f>
        <v>111</v>
      </c>
      <c r="X33" s="265">
        <f>SUM(X27:X32)</f>
        <v>91</v>
      </c>
      <c r="Y33" s="266">
        <f>SUM(Y27:Y32)</f>
        <v>8</v>
      </c>
      <c r="Z33" s="267">
        <f>SUM(Z27:Z32)</f>
        <v>5</v>
      </c>
      <c r="AA33" s="267">
        <f t="shared" ref="AA33" si="141">SUM(AA27:AA32)</f>
        <v>2</v>
      </c>
      <c r="AB33" s="267">
        <f t="shared" ref="AB33" si="142">SUM(AB27:AB32)</f>
        <v>2</v>
      </c>
      <c r="AC33" s="267">
        <f>SUM(AC27:AC32)</f>
        <v>3</v>
      </c>
      <c r="AD33" s="221">
        <f t="shared" ref="AD33" si="143">SUM(Y33:AC33)</f>
        <v>20</v>
      </c>
      <c r="AE33" s="220">
        <f>AF33+AL33</f>
        <v>106</v>
      </c>
      <c r="AF33" s="265">
        <f>SUM(AF27:AF32)</f>
        <v>105</v>
      </c>
      <c r="AG33" s="266">
        <f>SUM(AG27:AG32)</f>
        <v>0</v>
      </c>
      <c r="AH33" s="267">
        <f>SUM(AH27:AH32)</f>
        <v>0</v>
      </c>
      <c r="AI33" s="267">
        <f t="shared" ref="AI33" si="144">SUM(AI27:AI32)</f>
        <v>0</v>
      </c>
      <c r="AJ33" s="267">
        <f t="shared" ref="AJ33" si="145">SUM(AJ27:AJ32)</f>
        <v>1</v>
      </c>
      <c r="AK33" s="267">
        <f>SUM(AK27:AK32)</f>
        <v>0</v>
      </c>
      <c r="AL33" s="222">
        <f t="shared" ref="AL33" si="146">SUM(AG33:AK33)</f>
        <v>1</v>
      </c>
      <c r="AM33" s="220">
        <f>AN33+AT33</f>
        <v>75</v>
      </c>
      <c r="AN33" s="265">
        <f>SUM(AN27:AN32)</f>
        <v>70</v>
      </c>
      <c r="AO33" s="266">
        <f>SUM(AO27:AO32)</f>
        <v>3</v>
      </c>
      <c r="AP33" s="267">
        <f>SUM(AP27:AP32)</f>
        <v>1</v>
      </c>
      <c r="AQ33" s="267">
        <f t="shared" ref="AQ33" si="147">SUM(AQ27:AQ32)</f>
        <v>1</v>
      </c>
      <c r="AR33" s="267">
        <f t="shared" ref="AR33" si="148">SUM(AR27:AR32)</f>
        <v>0</v>
      </c>
      <c r="AS33" s="267">
        <f>SUM(AS27:AS32)</f>
        <v>0</v>
      </c>
      <c r="AT33" s="222">
        <f t="shared" ref="AT33" si="149">SUM(AO33:AS33)</f>
        <v>5</v>
      </c>
      <c r="AU33" s="220">
        <f>AV33+BB33</f>
        <v>77</v>
      </c>
      <c r="AV33" s="265">
        <f>SUM(AV27:AV32)</f>
        <v>76</v>
      </c>
      <c r="AW33" s="266">
        <f>SUM(AW27:AW32)</f>
        <v>0</v>
      </c>
      <c r="AX33" s="267">
        <f>SUM(AX27:AX32)</f>
        <v>1</v>
      </c>
      <c r="AY33" s="267">
        <f t="shared" ref="AY33" si="150">SUM(AY27:AY32)</f>
        <v>0</v>
      </c>
      <c r="AZ33" s="267">
        <f t="shared" ref="AZ33" si="151">SUM(AZ27:AZ32)</f>
        <v>0</v>
      </c>
      <c r="BA33" s="267">
        <f>SUM(BA27:BA32)</f>
        <v>0</v>
      </c>
      <c r="BB33" s="221">
        <f t="shared" ref="BB33" si="152">SUM(AW33:BA33)</f>
        <v>1</v>
      </c>
      <c r="BC33" s="220">
        <f t="shared" ref="BC33:BR33" si="153">G33+W33+AM33</f>
        <v>316</v>
      </c>
      <c r="BD33" s="223">
        <f t="shared" si="153"/>
        <v>281</v>
      </c>
      <c r="BE33" s="223">
        <f t="shared" si="153"/>
        <v>13</v>
      </c>
      <c r="BF33" s="223">
        <f t="shared" si="153"/>
        <v>9</v>
      </c>
      <c r="BG33" s="223">
        <f t="shared" si="153"/>
        <v>3</v>
      </c>
      <c r="BH33" s="223">
        <f t="shared" si="153"/>
        <v>4</v>
      </c>
      <c r="BI33" s="224">
        <f t="shared" si="153"/>
        <v>6</v>
      </c>
      <c r="BJ33" s="221">
        <f t="shared" si="153"/>
        <v>35</v>
      </c>
      <c r="BK33" s="220">
        <f t="shared" si="153"/>
        <v>281</v>
      </c>
      <c r="BL33" s="223">
        <f t="shared" si="153"/>
        <v>277</v>
      </c>
      <c r="BM33" s="223">
        <f t="shared" si="153"/>
        <v>1</v>
      </c>
      <c r="BN33" s="223">
        <f t="shared" si="153"/>
        <v>1</v>
      </c>
      <c r="BO33" s="223">
        <f t="shared" si="153"/>
        <v>0</v>
      </c>
      <c r="BP33" s="223">
        <f t="shared" si="153"/>
        <v>2</v>
      </c>
      <c r="BQ33" s="224">
        <f t="shared" si="153"/>
        <v>0</v>
      </c>
      <c r="BR33" s="221">
        <f t="shared" si="153"/>
        <v>4</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130</v>
      </c>
      <c r="H105" s="233">
        <f t="shared" ref="H105:M105" si="856">SUM(H104,H100,H94,H88,H80,H76,H70,H60,H52,H46,H40,H33,H26)</f>
        <v>120</v>
      </c>
      <c r="I105" s="232">
        <f t="shared" si="856"/>
        <v>2</v>
      </c>
      <c r="J105" s="234">
        <f t="shared" si="856"/>
        <v>3</v>
      </c>
      <c r="K105" s="234">
        <f t="shared" si="856"/>
        <v>0</v>
      </c>
      <c r="L105" s="234">
        <f t="shared" si="856"/>
        <v>2</v>
      </c>
      <c r="M105" s="233">
        <f t="shared" si="856"/>
        <v>3</v>
      </c>
      <c r="N105" s="235">
        <f>SUM(I105:M105)</f>
        <v>10</v>
      </c>
      <c r="O105" s="232">
        <f>P105+V105</f>
        <v>98</v>
      </c>
      <c r="P105" s="233">
        <f t="shared" ref="P105:U105" si="857">SUM(P104,P100,P94,P88,P80,P76,P70,P60,P52,P46,P40,P33,P26)</f>
        <v>96</v>
      </c>
      <c r="Q105" s="232">
        <f t="shared" si="857"/>
        <v>1</v>
      </c>
      <c r="R105" s="234">
        <f t="shared" si="857"/>
        <v>0</v>
      </c>
      <c r="S105" s="234">
        <f t="shared" si="857"/>
        <v>0</v>
      </c>
      <c r="T105" s="234">
        <f t="shared" si="857"/>
        <v>1</v>
      </c>
      <c r="U105" s="233">
        <f t="shared" si="857"/>
        <v>0</v>
      </c>
      <c r="V105" s="236">
        <f>SUM(Q105:U105)</f>
        <v>2</v>
      </c>
      <c r="W105" s="232">
        <f>X105+AD105</f>
        <v>111</v>
      </c>
      <c r="X105" s="233">
        <f t="shared" ref="X105:AC105" si="858">SUM(X104,X100,X94,X88,X80,X76,X70,X60,X52,X46,X40,X33,X26)</f>
        <v>91</v>
      </c>
      <c r="Y105" s="232">
        <f t="shared" si="858"/>
        <v>8</v>
      </c>
      <c r="Z105" s="234">
        <f t="shared" si="858"/>
        <v>5</v>
      </c>
      <c r="AA105" s="234">
        <f t="shared" si="858"/>
        <v>2</v>
      </c>
      <c r="AB105" s="234">
        <f t="shared" si="858"/>
        <v>2</v>
      </c>
      <c r="AC105" s="233">
        <f t="shared" si="858"/>
        <v>3</v>
      </c>
      <c r="AD105" s="235">
        <f>SUM(Y105:AC105)</f>
        <v>20</v>
      </c>
      <c r="AE105" s="232">
        <f>AF105+AL105</f>
        <v>106</v>
      </c>
      <c r="AF105" s="233">
        <f t="shared" ref="AF105:AK105" si="859">SUM(AF104,AF100,AF94,AF88,AF80,AF76,AF70,AF60,AF52,AF46,AF40,AF33,AF26)</f>
        <v>105</v>
      </c>
      <c r="AG105" s="232">
        <f t="shared" si="859"/>
        <v>0</v>
      </c>
      <c r="AH105" s="234">
        <f t="shared" si="859"/>
        <v>0</v>
      </c>
      <c r="AI105" s="234">
        <f t="shared" si="859"/>
        <v>0</v>
      </c>
      <c r="AJ105" s="234">
        <f t="shared" si="859"/>
        <v>1</v>
      </c>
      <c r="AK105" s="233">
        <f t="shared" si="859"/>
        <v>0</v>
      </c>
      <c r="AL105" s="236">
        <f>SUM(AG105:AK105)</f>
        <v>1</v>
      </c>
      <c r="AM105" s="232">
        <f>AN105+AT105</f>
        <v>75</v>
      </c>
      <c r="AN105" s="233">
        <f t="shared" ref="AN105:AS105" si="860">SUM(AN104,AN100,AN94,AN88,AN80,AN76,AN70,AN60,AN52,AN46,AN40,AN33,AN26)</f>
        <v>70</v>
      </c>
      <c r="AO105" s="232">
        <f t="shared" si="860"/>
        <v>3</v>
      </c>
      <c r="AP105" s="234">
        <f t="shared" si="860"/>
        <v>1</v>
      </c>
      <c r="AQ105" s="234">
        <f t="shared" si="860"/>
        <v>1</v>
      </c>
      <c r="AR105" s="234">
        <f t="shared" si="860"/>
        <v>0</v>
      </c>
      <c r="AS105" s="233">
        <f t="shared" si="860"/>
        <v>0</v>
      </c>
      <c r="AT105" s="236">
        <f>SUM(AO105:AS105)</f>
        <v>5</v>
      </c>
      <c r="AU105" s="232">
        <f>AV105+BB105</f>
        <v>77</v>
      </c>
      <c r="AV105" s="233">
        <f t="shared" ref="AV105:BA105" si="861">SUM(AV104,AV100,AV94,AV88,AV80,AV76,AV70,AV60,AV52,AV46,AV40,AV33,AV26)</f>
        <v>76</v>
      </c>
      <c r="AW105" s="232">
        <f t="shared" si="861"/>
        <v>0</v>
      </c>
      <c r="AX105" s="234">
        <f t="shared" si="861"/>
        <v>1</v>
      </c>
      <c r="AY105" s="234">
        <f t="shared" si="861"/>
        <v>0</v>
      </c>
      <c r="AZ105" s="234">
        <f t="shared" si="861"/>
        <v>0</v>
      </c>
      <c r="BA105" s="233">
        <f t="shared" si="861"/>
        <v>0</v>
      </c>
      <c r="BB105" s="235">
        <f>SUM(AW105:BA105)</f>
        <v>1</v>
      </c>
      <c r="BC105" s="232">
        <f t="shared" si="852"/>
        <v>316</v>
      </c>
      <c r="BD105" s="237">
        <f t="shared" si="852"/>
        <v>281</v>
      </c>
      <c r="BE105" s="237">
        <f t="shared" si="852"/>
        <v>13</v>
      </c>
      <c r="BF105" s="237">
        <f t="shared" si="852"/>
        <v>9</v>
      </c>
      <c r="BG105" s="237">
        <f>K105+AA105+AQ105</f>
        <v>3</v>
      </c>
      <c r="BH105" s="237">
        <f>L105+AB105+AR105</f>
        <v>4</v>
      </c>
      <c r="BI105" s="238">
        <f>M105+AC105+AS105</f>
        <v>6</v>
      </c>
      <c r="BJ105" s="235">
        <f>N105+AD105+AT105</f>
        <v>35</v>
      </c>
      <c r="BK105" s="232">
        <f t="shared" si="855"/>
        <v>281</v>
      </c>
      <c r="BL105" s="237">
        <f t="shared" si="855"/>
        <v>277</v>
      </c>
      <c r="BM105" s="237">
        <f t="shared" si="855"/>
        <v>1</v>
      </c>
      <c r="BN105" s="237">
        <f t="shared" si="855"/>
        <v>1</v>
      </c>
      <c r="BO105" s="237">
        <f t="shared" si="855"/>
        <v>0</v>
      </c>
      <c r="BP105" s="237">
        <f t="shared" si="855"/>
        <v>2</v>
      </c>
      <c r="BQ105" s="238">
        <f t="shared" si="855"/>
        <v>0</v>
      </c>
      <c r="BR105" s="235">
        <f t="shared" si="855"/>
        <v>4</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94" t="s">
        <v>205</v>
      </c>
      <c r="B147" s="295"/>
      <c r="C147" s="295"/>
      <c r="D147" s="295"/>
      <c r="E147" s="295"/>
      <c r="F147" s="296"/>
      <c r="G147" s="221">
        <f>SUM(G106:G146)</f>
        <v>0</v>
      </c>
      <c r="H147" s="221">
        <f>SUM(H106:H146)</f>
        <v>0</v>
      </c>
      <c r="I147" s="221">
        <f>SUM(I106:I146)</f>
        <v>0</v>
      </c>
      <c r="J147" s="221">
        <f t="shared" ref="J147:BQ147" si="918">SUM(J106:J146)</f>
        <v>0</v>
      </c>
      <c r="K147" s="221">
        <f t="shared" si="918"/>
        <v>0</v>
      </c>
      <c r="L147" s="221">
        <f t="shared" si="918"/>
        <v>0</v>
      </c>
      <c r="M147" s="221">
        <f t="shared" si="918"/>
        <v>0</v>
      </c>
      <c r="N147" s="221">
        <f>SUM(N106:N146)</f>
        <v>0</v>
      </c>
      <c r="O147" s="221">
        <f t="shared" si="918"/>
        <v>0</v>
      </c>
      <c r="P147" s="221">
        <f t="shared" si="918"/>
        <v>0</v>
      </c>
      <c r="Q147" s="221">
        <f t="shared" si="918"/>
        <v>0</v>
      </c>
      <c r="R147" s="221">
        <f t="shared" si="918"/>
        <v>0</v>
      </c>
      <c r="S147" s="221">
        <f t="shared" si="918"/>
        <v>0</v>
      </c>
      <c r="T147" s="221">
        <f t="shared" si="918"/>
        <v>0</v>
      </c>
      <c r="U147" s="221">
        <f t="shared" si="918"/>
        <v>0</v>
      </c>
      <c r="V147" s="221">
        <f t="shared" si="918"/>
        <v>0</v>
      </c>
      <c r="W147" s="221">
        <f t="shared" si="918"/>
        <v>0</v>
      </c>
      <c r="X147" s="221">
        <f t="shared" si="918"/>
        <v>0</v>
      </c>
      <c r="Y147" s="221">
        <f t="shared" si="918"/>
        <v>0</v>
      </c>
      <c r="Z147" s="221">
        <f t="shared" si="918"/>
        <v>0</v>
      </c>
      <c r="AA147" s="221">
        <f t="shared" si="918"/>
        <v>0</v>
      </c>
      <c r="AB147" s="221">
        <f t="shared" si="918"/>
        <v>0</v>
      </c>
      <c r="AC147" s="221">
        <f t="shared" si="918"/>
        <v>0</v>
      </c>
      <c r="AD147" s="221">
        <f t="shared" si="918"/>
        <v>0</v>
      </c>
      <c r="AE147" s="221">
        <f t="shared" si="918"/>
        <v>0</v>
      </c>
      <c r="AF147" s="221">
        <f t="shared" si="918"/>
        <v>0</v>
      </c>
      <c r="AG147" s="221">
        <f t="shared" si="918"/>
        <v>0</v>
      </c>
      <c r="AH147" s="221">
        <f t="shared" si="918"/>
        <v>0</v>
      </c>
      <c r="AI147" s="221">
        <f t="shared" si="918"/>
        <v>0</v>
      </c>
      <c r="AJ147" s="221">
        <f t="shared" si="918"/>
        <v>0</v>
      </c>
      <c r="AK147" s="221">
        <f t="shared" si="918"/>
        <v>0</v>
      </c>
      <c r="AL147" s="221">
        <f t="shared" si="918"/>
        <v>0</v>
      </c>
      <c r="AM147" s="221">
        <f t="shared" si="918"/>
        <v>0</v>
      </c>
      <c r="AN147" s="221">
        <f t="shared" si="918"/>
        <v>0</v>
      </c>
      <c r="AO147" s="221">
        <f t="shared" si="918"/>
        <v>0</v>
      </c>
      <c r="AP147" s="221">
        <f t="shared" si="918"/>
        <v>0</v>
      </c>
      <c r="AQ147" s="221">
        <f t="shared" si="918"/>
        <v>0</v>
      </c>
      <c r="AR147" s="221">
        <f t="shared" si="918"/>
        <v>0</v>
      </c>
      <c r="AS147" s="221">
        <f t="shared" si="918"/>
        <v>0</v>
      </c>
      <c r="AT147" s="221">
        <f t="shared" si="918"/>
        <v>0</v>
      </c>
      <c r="AU147" s="221">
        <f t="shared" si="918"/>
        <v>0</v>
      </c>
      <c r="AV147" s="221">
        <f t="shared" si="918"/>
        <v>0</v>
      </c>
      <c r="AW147" s="221">
        <f t="shared" si="918"/>
        <v>0</v>
      </c>
      <c r="AX147" s="221">
        <f t="shared" si="918"/>
        <v>0</v>
      </c>
      <c r="AY147" s="221">
        <f t="shared" si="918"/>
        <v>0</v>
      </c>
      <c r="AZ147" s="221">
        <f>SUM(AZ106:AZ146)</f>
        <v>0</v>
      </c>
      <c r="BA147" s="221">
        <f t="shared" si="918"/>
        <v>0</v>
      </c>
      <c r="BB147" s="221">
        <f t="shared" si="918"/>
        <v>0</v>
      </c>
      <c r="BC147" s="221">
        <f t="shared" si="918"/>
        <v>0</v>
      </c>
      <c r="BD147" s="221">
        <f t="shared" si="918"/>
        <v>0</v>
      </c>
      <c r="BE147" s="221">
        <f t="shared" si="918"/>
        <v>0</v>
      </c>
      <c r="BF147" s="221">
        <f t="shared" si="918"/>
        <v>0</v>
      </c>
      <c r="BG147" s="221">
        <f t="shared" si="918"/>
        <v>0</v>
      </c>
      <c r="BH147" s="221">
        <f t="shared" si="918"/>
        <v>0</v>
      </c>
      <c r="BI147" s="221">
        <f t="shared" si="918"/>
        <v>0</v>
      </c>
      <c r="BJ147" s="221">
        <f t="shared" si="918"/>
        <v>0</v>
      </c>
      <c r="BK147" s="221">
        <f t="shared" si="918"/>
        <v>0</v>
      </c>
      <c r="BL147" s="221">
        <f t="shared" si="918"/>
        <v>0</v>
      </c>
      <c r="BM147" s="221">
        <f t="shared" si="918"/>
        <v>0</v>
      </c>
      <c r="BN147" s="221">
        <f t="shared" si="918"/>
        <v>0</v>
      </c>
      <c r="BO147" s="221">
        <f t="shared" si="918"/>
        <v>0</v>
      </c>
      <c r="BP147" s="221">
        <f t="shared" si="918"/>
        <v>0</v>
      </c>
      <c r="BQ147" s="221">
        <f t="shared" si="918"/>
        <v>0</v>
      </c>
      <c r="BR147" s="221">
        <f>SUM(BR89:BR129)</f>
        <v>4</v>
      </c>
      <c r="BU147" s="1"/>
    </row>
    <row r="148" spans="1:79" ht="32.25" customHeight="1" thickBot="1" x14ac:dyDescent="0.3">
      <c r="A148" s="190" t="s">
        <v>218</v>
      </c>
      <c r="B148" s="269"/>
      <c r="C148" s="48"/>
      <c r="D148" s="297" t="s">
        <v>18</v>
      </c>
      <c r="E148" s="298"/>
      <c r="F148" s="184"/>
      <c r="G148" s="239">
        <f t="shared" ref="G148:AL148" si="919">SUM(G105,G147)</f>
        <v>130</v>
      </c>
      <c r="H148" s="240">
        <f t="shared" si="919"/>
        <v>120</v>
      </c>
      <c r="I148" s="240">
        <f t="shared" si="919"/>
        <v>2</v>
      </c>
      <c r="J148" s="240">
        <f t="shared" si="919"/>
        <v>3</v>
      </c>
      <c r="K148" s="240">
        <f t="shared" si="919"/>
        <v>0</v>
      </c>
      <c r="L148" s="240">
        <f t="shared" si="919"/>
        <v>2</v>
      </c>
      <c r="M148" s="240">
        <f t="shared" si="919"/>
        <v>3</v>
      </c>
      <c r="N148" s="240">
        <f t="shared" si="919"/>
        <v>10</v>
      </c>
      <c r="O148" s="240">
        <f t="shared" si="919"/>
        <v>98</v>
      </c>
      <c r="P148" s="240">
        <f t="shared" si="919"/>
        <v>96</v>
      </c>
      <c r="Q148" s="240">
        <f t="shared" si="919"/>
        <v>1</v>
      </c>
      <c r="R148" s="240">
        <f t="shared" si="919"/>
        <v>0</v>
      </c>
      <c r="S148" s="240">
        <f t="shared" si="919"/>
        <v>0</v>
      </c>
      <c r="T148" s="240">
        <f t="shared" si="919"/>
        <v>1</v>
      </c>
      <c r="U148" s="240">
        <f t="shared" si="919"/>
        <v>0</v>
      </c>
      <c r="V148" s="240">
        <f t="shared" si="919"/>
        <v>2</v>
      </c>
      <c r="W148" s="240">
        <f t="shared" si="919"/>
        <v>111</v>
      </c>
      <c r="X148" s="240">
        <f t="shared" si="919"/>
        <v>91</v>
      </c>
      <c r="Y148" s="240">
        <f t="shared" si="919"/>
        <v>8</v>
      </c>
      <c r="Z148" s="240">
        <f t="shared" si="919"/>
        <v>5</v>
      </c>
      <c r="AA148" s="240">
        <f t="shared" si="919"/>
        <v>2</v>
      </c>
      <c r="AB148" s="240">
        <f t="shared" si="919"/>
        <v>2</v>
      </c>
      <c r="AC148" s="240">
        <f t="shared" si="919"/>
        <v>3</v>
      </c>
      <c r="AD148" s="240">
        <f t="shared" si="919"/>
        <v>20</v>
      </c>
      <c r="AE148" s="240">
        <f t="shared" si="919"/>
        <v>106</v>
      </c>
      <c r="AF148" s="240">
        <f t="shared" si="919"/>
        <v>105</v>
      </c>
      <c r="AG148" s="240">
        <f t="shared" si="919"/>
        <v>0</v>
      </c>
      <c r="AH148" s="240">
        <f t="shared" si="919"/>
        <v>0</v>
      </c>
      <c r="AI148" s="240">
        <f t="shared" si="919"/>
        <v>0</v>
      </c>
      <c r="AJ148" s="240">
        <f t="shared" si="919"/>
        <v>1</v>
      </c>
      <c r="AK148" s="240">
        <f t="shared" si="919"/>
        <v>0</v>
      </c>
      <c r="AL148" s="240">
        <f t="shared" si="919"/>
        <v>1</v>
      </c>
      <c r="AM148" s="240">
        <f t="shared" ref="AM148:BR148" si="920">SUM(AM105,AM147)</f>
        <v>75</v>
      </c>
      <c r="AN148" s="240">
        <f t="shared" si="920"/>
        <v>70</v>
      </c>
      <c r="AO148" s="240">
        <f t="shared" si="920"/>
        <v>3</v>
      </c>
      <c r="AP148" s="240">
        <f t="shared" si="920"/>
        <v>1</v>
      </c>
      <c r="AQ148" s="240">
        <f t="shared" si="920"/>
        <v>1</v>
      </c>
      <c r="AR148" s="240">
        <f t="shared" si="920"/>
        <v>0</v>
      </c>
      <c r="AS148" s="240">
        <f t="shared" si="920"/>
        <v>0</v>
      </c>
      <c r="AT148" s="240">
        <f t="shared" si="920"/>
        <v>5</v>
      </c>
      <c r="AU148" s="240">
        <f t="shared" si="920"/>
        <v>77</v>
      </c>
      <c r="AV148" s="240">
        <f t="shared" si="920"/>
        <v>76</v>
      </c>
      <c r="AW148" s="240">
        <f t="shared" si="920"/>
        <v>0</v>
      </c>
      <c r="AX148" s="240">
        <f t="shared" si="920"/>
        <v>1</v>
      </c>
      <c r="AY148" s="240">
        <f t="shared" si="920"/>
        <v>0</v>
      </c>
      <c r="AZ148" s="240">
        <f t="shared" si="920"/>
        <v>0</v>
      </c>
      <c r="BA148" s="240">
        <f t="shared" si="920"/>
        <v>0</v>
      </c>
      <c r="BB148" s="240">
        <f t="shared" si="920"/>
        <v>1</v>
      </c>
      <c r="BC148" s="240">
        <f t="shared" si="920"/>
        <v>316</v>
      </c>
      <c r="BD148" s="240">
        <f t="shared" si="920"/>
        <v>281</v>
      </c>
      <c r="BE148" s="240">
        <f t="shared" si="920"/>
        <v>13</v>
      </c>
      <c r="BF148" s="240">
        <f t="shared" si="920"/>
        <v>9</v>
      </c>
      <c r="BG148" s="240">
        <f t="shared" si="920"/>
        <v>3</v>
      </c>
      <c r="BH148" s="240">
        <f t="shared" si="920"/>
        <v>4</v>
      </c>
      <c r="BI148" s="240">
        <f t="shared" si="920"/>
        <v>6</v>
      </c>
      <c r="BJ148" s="240">
        <f t="shared" si="920"/>
        <v>35</v>
      </c>
      <c r="BK148" s="240">
        <f t="shared" si="920"/>
        <v>281</v>
      </c>
      <c r="BL148" s="240">
        <f t="shared" si="920"/>
        <v>277</v>
      </c>
      <c r="BM148" s="240">
        <f t="shared" si="920"/>
        <v>1</v>
      </c>
      <c r="BN148" s="240">
        <f t="shared" si="920"/>
        <v>1</v>
      </c>
      <c r="BO148" s="240">
        <f t="shared" si="920"/>
        <v>0</v>
      </c>
      <c r="BP148" s="240">
        <f t="shared" si="920"/>
        <v>2</v>
      </c>
      <c r="BQ148" s="240">
        <f t="shared" si="920"/>
        <v>0</v>
      </c>
      <c r="BR148" s="240">
        <f t="shared" si="920"/>
        <v>8</v>
      </c>
      <c r="BS148" s="1">
        <f>SUM(BC148+BK148)</f>
        <v>597</v>
      </c>
      <c r="BU148" s="1"/>
    </row>
    <row r="149" spans="1:79" ht="33" customHeight="1" thickBot="1" x14ac:dyDescent="0.3">
      <c r="A149" t="s">
        <v>29</v>
      </c>
      <c r="G149" s="241" t="s">
        <v>23</v>
      </c>
      <c r="H149" s="242" t="s">
        <v>26</v>
      </c>
      <c r="I149" s="243">
        <v>100</v>
      </c>
      <c r="J149" s="243"/>
      <c r="K149" s="244" t="s">
        <v>27</v>
      </c>
      <c r="L149" s="44">
        <f>+H148/G148</f>
        <v>0.92307692307692313</v>
      </c>
      <c r="M149" s="245"/>
      <c r="N149" s="246"/>
      <c r="O149" s="241" t="s">
        <v>23</v>
      </c>
      <c r="P149" s="242" t="s">
        <v>26</v>
      </c>
      <c r="Q149" s="243">
        <v>100</v>
      </c>
      <c r="R149" s="243"/>
      <c r="S149" s="244" t="s">
        <v>27</v>
      </c>
      <c r="T149" s="44">
        <f>+P148/O148</f>
        <v>0.97959183673469385</v>
      </c>
      <c r="U149" s="245"/>
      <c r="V149" s="246"/>
      <c r="W149" s="241" t="s">
        <v>23</v>
      </c>
      <c r="X149" s="242" t="s">
        <v>26</v>
      </c>
      <c r="Y149" s="243">
        <v>100</v>
      </c>
      <c r="Z149" s="243"/>
      <c r="AA149" s="244" t="s">
        <v>27</v>
      </c>
      <c r="AB149" s="44">
        <f>+X148/W148</f>
        <v>0.81981981981981977</v>
      </c>
      <c r="AC149" s="247"/>
      <c r="AD149" s="248"/>
      <c r="AE149" s="241" t="s">
        <v>23</v>
      </c>
      <c r="AF149" s="242" t="s">
        <v>26</v>
      </c>
      <c r="AG149" s="243">
        <v>100</v>
      </c>
      <c r="AH149" s="243"/>
      <c r="AI149" s="244" t="s">
        <v>27</v>
      </c>
      <c r="AJ149" s="44">
        <f>+AF148/AE148</f>
        <v>0.99056603773584906</v>
      </c>
      <c r="AK149" s="247"/>
      <c r="AL149" s="248"/>
      <c r="AM149" s="241" t="s">
        <v>23</v>
      </c>
      <c r="AN149" s="242" t="s">
        <v>26</v>
      </c>
      <c r="AO149" s="243">
        <v>100</v>
      </c>
      <c r="AP149" s="243"/>
      <c r="AQ149" s="244" t="s">
        <v>27</v>
      </c>
      <c r="AR149" s="44">
        <f>+AN148/AM148</f>
        <v>0.93333333333333335</v>
      </c>
      <c r="AS149" s="247"/>
      <c r="AT149" s="249"/>
      <c r="AU149" s="241" t="s">
        <v>23</v>
      </c>
      <c r="AV149" s="242" t="s">
        <v>26</v>
      </c>
      <c r="AW149" s="243">
        <v>100</v>
      </c>
      <c r="AX149" s="243"/>
      <c r="AY149" s="244" t="s">
        <v>27</v>
      </c>
      <c r="AZ149" s="44">
        <f>+AV148/AU148</f>
        <v>0.98701298701298701</v>
      </c>
      <c r="BA149" s="247"/>
      <c r="BB149" s="249"/>
      <c r="BC149" s="241" t="s">
        <v>23</v>
      </c>
      <c r="BD149" s="242" t="s">
        <v>26</v>
      </c>
      <c r="BE149" s="243">
        <v>100</v>
      </c>
      <c r="BF149" s="243"/>
      <c r="BG149" s="244" t="s">
        <v>27</v>
      </c>
      <c r="BH149" s="44">
        <f>+BD148/BC148</f>
        <v>0.88924050632911389</v>
      </c>
      <c r="BI149" s="247"/>
      <c r="BJ149" s="249"/>
      <c r="BK149" s="241" t="s">
        <v>23</v>
      </c>
      <c r="BL149" s="242" t="s">
        <v>26</v>
      </c>
      <c r="BM149" s="243">
        <v>100</v>
      </c>
      <c r="BN149" s="243"/>
      <c r="BO149" s="244" t="s">
        <v>27</v>
      </c>
      <c r="BP149" s="44">
        <f>+BL148/BK148</f>
        <v>0.98576512455516019</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7.6923076923076927E-2</v>
      </c>
      <c r="M151" s="260"/>
      <c r="N151" s="261"/>
      <c r="O151" s="258" t="s">
        <v>28</v>
      </c>
      <c r="P151" s="259" t="s">
        <v>26</v>
      </c>
      <c r="Q151" s="243">
        <v>100</v>
      </c>
      <c r="R151" s="243"/>
      <c r="S151" s="244" t="s">
        <v>27</v>
      </c>
      <c r="T151" s="46">
        <f>+V148/O148</f>
        <v>2.0408163265306121E-2</v>
      </c>
      <c r="U151" s="260"/>
      <c r="V151" s="261"/>
      <c r="W151" s="258" t="s">
        <v>28</v>
      </c>
      <c r="X151" s="259" t="s">
        <v>26</v>
      </c>
      <c r="Y151" s="243">
        <v>100</v>
      </c>
      <c r="Z151" s="243"/>
      <c r="AA151" s="244" t="s">
        <v>27</v>
      </c>
      <c r="AB151" s="44">
        <f>+AD148/W148</f>
        <v>0.18018018018018017</v>
      </c>
      <c r="AC151" s="260"/>
      <c r="AD151" s="261"/>
      <c r="AE151" s="258" t="s">
        <v>28</v>
      </c>
      <c r="AF151" s="259" t="s">
        <v>26</v>
      </c>
      <c r="AG151" s="243">
        <v>100</v>
      </c>
      <c r="AH151" s="243"/>
      <c r="AI151" s="244" t="s">
        <v>27</v>
      </c>
      <c r="AJ151" s="44">
        <f>+AL148/AE148</f>
        <v>9.433962264150943E-3</v>
      </c>
      <c r="AK151" s="260"/>
      <c r="AL151" s="261"/>
      <c r="AM151" s="258" t="s">
        <v>28</v>
      </c>
      <c r="AN151" s="259" t="s">
        <v>26</v>
      </c>
      <c r="AO151" s="243">
        <v>100</v>
      </c>
      <c r="AP151" s="243"/>
      <c r="AQ151" s="244" t="s">
        <v>27</v>
      </c>
      <c r="AR151" s="44">
        <f>+AT148/AM148</f>
        <v>6.6666666666666666E-2</v>
      </c>
      <c r="AS151" s="260"/>
      <c r="AT151" s="261"/>
      <c r="AU151" s="258" t="s">
        <v>28</v>
      </c>
      <c r="AV151" s="259" t="s">
        <v>26</v>
      </c>
      <c r="AW151" s="243">
        <v>100</v>
      </c>
      <c r="AX151" s="243"/>
      <c r="AY151" s="244" t="s">
        <v>27</v>
      </c>
      <c r="AZ151" s="44">
        <f>+BB148/AU148</f>
        <v>1.2987012987012988E-2</v>
      </c>
      <c r="BA151" s="260"/>
      <c r="BB151" s="261"/>
      <c r="BC151" s="258" t="s">
        <v>28</v>
      </c>
      <c r="BD151" s="259" t="s">
        <v>26</v>
      </c>
      <c r="BE151" s="243">
        <v>100</v>
      </c>
      <c r="BF151" s="243"/>
      <c r="BG151" s="244" t="s">
        <v>27</v>
      </c>
      <c r="BH151" s="44">
        <f>+BJ148/BC148</f>
        <v>0.11075949367088607</v>
      </c>
      <c r="BI151" s="260"/>
      <c r="BJ151" s="261"/>
      <c r="BK151" s="258" t="s">
        <v>28</v>
      </c>
      <c r="BL151" s="259" t="s">
        <v>26</v>
      </c>
      <c r="BM151" s="243">
        <v>100</v>
      </c>
      <c r="BN151" s="243"/>
      <c r="BO151" s="244" t="s">
        <v>27</v>
      </c>
      <c r="BP151" s="44">
        <f>+BR148/BK148</f>
        <v>2.8469750889679714E-2</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2"/>
      <c r="AE158" s="42"/>
      <c r="AF158" s="42"/>
      <c r="AG158" s="42" t="s">
        <v>220</v>
      </c>
      <c r="AH158" s="42"/>
      <c r="AI158" s="42"/>
      <c r="AJ158" s="42"/>
      <c r="AK158" s="42"/>
      <c r="AL158" s="42"/>
      <c r="AM158" s="42"/>
      <c r="AN158" s="42"/>
      <c r="AO158" s="42"/>
      <c r="AP158" s="42"/>
      <c r="AQ158" s="48"/>
    </row>
    <row r="159" spans="1:79" x14ac:dyDescent="0.25">
      <c r="AC159" s="43"/>
      <c r="AD159" s="43"/>
      <c r="AE159" s="43"/>
      <c r="AF159" s="43"/>
      <c r="AG159" s="43"/>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c r="AD162" s="42"/>
      <c r="AE162" s="42"/>
      <c r="AF162" s="42"/>
      <c r="AG162" s="42" t="s">
        <v>219</v>
      </c>
      <c r="AH162" s="42"/>
      <c r="AI162" s="42"/>
      <c r="AJ162" s="42"/>
      <c r="AK162" s="42"/>
      <c r="AL162" s="42"/>
      <c r="AM162" s="42"/>
      <c r="AN162" s="42"/>
      <c r="AO162" s="42"/>
      <c r="AP162" s="42"/>
      <c r="AQ162" s="48"/>
    </row>
    <row r="163" spans="17:63" x14ac:dyDescent="0.25">
      <c r="AC163" s="43"/>
      <c r="AD163" s="43"/>
      <c r="AE163" s="43"/>
      <c r="AF163" s="43"/>
      <c r="AG163" s="43"/>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xr:uid="{00000000-0009-0000-0000-00000100000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BK12:BK13"/>
    <mergeCell ref="BM12:BQ12"/>
    <mergeCell ref="BR12:BR13"/>
    <mergeCell ref="BK14:BR14"/>
    <mergeCell ref="Q12:U12"/>
    <mergeCell ref="V12:V13"/>
    <mergeCell ref="W12:W13"/>
    <mergeCell ref="Y12:AC12"/>
    <mergeCell ref="AD12:AD13"/>
    <mergeCell ref="AG12:AK12"/>
    <mergeCell ref="AL12:AL13"/>
    <mergeCell ref="BL12:BL13"/>
    <mergeCell ref="D5:K5"/>
    <mergeCell ref="BN7:BR7"/>
    <mergeCell ref="A8:B8"/>
    <mergeCell ref="C8:D8"/>
    <mergeCell ref="BN8:BR8"/>
    <mergeCell ref="N6:AO6"/>
    <mergeCell ref="N7:AO7"/>
    <mergeCell ref="O12:O13"/>
    <mergeCell ref="P12:P13"/>
    <mergeCell ref="AE12:AE13"/>
    <mergeCell ref="AF12:AF13"/>
    <mergeCell ref="X12:X13"/>
    <mergeCell ref="E10:E14"/>
    <mergeCell ref="D10:D14"/>
    <mergeCell ref="C10:C14"/>
    <mergeCell ref="B10:B14"/>
    <mergeCell ref="A10:A14"/>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xr:uid="{00000000-0002-0000-0100-000000000000}">
      <formula1>H148</formula1>
    </dataValidation>
    <dataValidation allowBlank="1" showInputMessage="1" showErrorMessage="1" errorTitle="Grupos." error="Sólo puede escribir números enteros del 0 al 10." sqref="AL149 AT149 AD149 BR149 BJ149 BB149" xr:uid="{00000000-0002-0000-0100-000001000000}"/>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xr:uid="{00000000-0002-0000-0100-000002000000}"/>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xr:uid="{00000000-0002-0000-0100-000003000000}"/>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pc</cp:lastModifiedBy>
  <cp:lastPrinted>2017-05-02T19:41:21Z</cp:lastPrinted>
  <dcterms:created xsi:type="dcterms:W3CDTF">2013-01-25T22:21:15Z</dcterms:created>
  <dcterms:modified xsi:type="dcterms:W3CDTF">2024-02-09T18:30:09Z</dcterms:modified>
</cp:coreProperties>
</file>